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101政策財務部\06財政課\所属専用\★財政担当庶務\☆照会・調査\財政状況資料集\平成29年度決算\市ホームページ公表\R1.11.26公表（追加含む）\"/>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U38" i="9"/>
  <c r="C38" i="9"/>
  <c r="BE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l="1"/>
  <c r="AM36" i="9" s="1"/>
  <c r="AM37" i="9" s="1"/>
  <c r="AM38" i="9" s="1"/>
  <c r="BE34" i="9"/>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<sst xmlns="http://schemas.openxmlformats.org/spreadsheetml/2006/main" count="1087" uniqueCount="586">
  <si>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</si>
  <si>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</si>
  <si>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</si>
  <si>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</si>
  <si>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</si>
  <si>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</si>
  <si>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</si>
  <si>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</si>
  <si>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</si>
  <si>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</si>
  <si>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</si>
  <si>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</si>
  <si>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</si>
  <si>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</si>
  <si>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</si>
  <si>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</si>
  <si>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</si>
  <si>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</si>
  <si>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</si>
  <si>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</si>
  <si>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</si>
  <si>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</si>
  <si>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</si>
  <si>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</si>
  <si>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</si>
  <si>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</si>
  <si>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</si>
  <si>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</si>
  <si>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</si>
  <si>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</si>
  <si>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</si>
  <si>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</si>
  <si>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</si>
  <si>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</si>
  <si>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</si>
  <si>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</si>
  <si>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</si>
  <si>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</si>
  <si>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</si>
  <si>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</si>
  <si>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</si>
  <si>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</si>
  <si>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</si>
  <si>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</si>
  <si>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</si>
  <si>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</si>
  <si>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</si>
  <si>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</si>
  <si>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</si>
  <si>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</si>
  <si>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</si>
  <si>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</si>
  <si>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</si>
  <si>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</si>
  <si>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</si>
  <si>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</si>
  <si>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</si>
  <si>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</si>
  <si>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</si>
  <si>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</si>
  <si>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</si>
  <si>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</si>
  <si>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</si>
  <si>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</si>
  <si>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</si>
  <si>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</si>
  <si>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</si>
  <si>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</si>
  <si>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</si>
  <si>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</si>
  <si>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</si>
  <si>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</si>
  <si>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</si>
  <si>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</si>
  <si>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</si>
  <si>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</si>
  <si>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</si>
  <si>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</si>
  <si>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</si>
  <si>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</si>
  <si>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</si>
  <si>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</si>
  <si>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</si>
  <si>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</si>
  <si>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</si>
  <si>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</si>
  <si>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</si>
  <si>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</si>
  <si>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</si>
  <si>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</si>
  <si>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</si>
  <si>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</si>
  <si>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</si>
  <si>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</si>
  <si>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</si>
  <si>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</si>
  <si>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</si>
  <si>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</si>
  <si>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</si>
  <si>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</si>
  <si>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</si>
  <si>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</si>
  <si>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</si>
  <si>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</si>
  <si>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</si>
  <si>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</si>
  <si>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</si>
  <si>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</si>
  <si>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</si>
  <si>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</si>
  <si>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</si>
  <si>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</si>
  <si>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</si>
  <si>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</si>
  <si>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</si>
  <si>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</si>
  <si>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</si>
  <si>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</si>
  <si>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</si>
  <si>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</si>
  <si>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</si>
  <si>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</si>
  <si>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</si>
  <si>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</si>
  <si>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</si>
  <si>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</si>
  <si>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</si>
  <si>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</si>
  <si>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</si>
  <si>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</si>
  <si>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</si>
  <si>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</si>
  <si>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</si>
  <si>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</si>
  <si>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</si>
  <si>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</si>
  <si>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</si>
  <si>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</si>
  <si>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</si>
  <si>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</si>
  <si>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</si>
  <si>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</si>
  <si>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</si>
  <si>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</si>
  <si>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</si>
  <si>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</si>
  <si>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</si>
  <si>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</si>
  <si>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</si>
  <si>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</si>
  <si>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</si>
  <si>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</si>
  <si>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</si>
  <si>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</si>
  <si>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</si>
  <si>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</si>
  <si>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</si>
  <si>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</si>
  <si>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</si>
  <si>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</si>
  <si>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</si>
  <si>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</si>
  <si>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</si>
  <si>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</si>
  <si>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</si>
  <si>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</si>
  <si>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</si>
  <si>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</si>
  <si>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</si>
  <si>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</si>
  <si>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</si>
  <si>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</si>
  <si>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</si>
  <si>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</si>
  <si>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</si>
  <si>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</si>
  <si>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</si>
  <si>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</si>
  <si>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</si>
  <si>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</si>
  <si>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</si>
  <si>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</si>
  <si>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</si>
  <si>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</si>
  <si>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</si>
  <si>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</si>
  <si>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</si>
  <si>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</si>
  <si>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</si>
  <si>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</si>
  <si>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</si>
  <si>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</si>
  <si>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</si>
  <si>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</si>
  <si>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</si>
  <si>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</si>
  <si>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</si>
  <si>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</si>
  <si>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</si>
  <si>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</si>
  <si>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</si>
  <si>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</si>
  <si>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</si>
  <si>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</si>
  <si>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</si>
  <si>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</si>
  <si>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</si>
  <si>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</si>
  <si>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</si>
  <si>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</si>
  <si>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</si>
  <si>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</si>
  <si>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</si>
  <si>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</si>
  <si>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</si>
  <si>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</si>
  <si>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</si>
  <si>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</si>
  <si>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</si>
  <si>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</si>
  <si>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</si>
  <si>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</si>
  <si>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</si>
  <si>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</si>
  <si>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</si>
  <si>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</si>
  <si>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</si>
  <si>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</si>
  <si>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</si>
  <si>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</si>
  <si>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</si>
  <si>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</si>
  <si>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</si>
  <si>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</si>
  <si>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</si>
  <si>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</si>
  <si>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</si>
  <si>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</si>
  <si>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</si>
  <si>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</si>
  <si>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</si>
  <si>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</si>
  <si>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</si>
  <si>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</si>
  <si>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</si>
  <si>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</si>
  <si>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</si>
  <si>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</si>
  <si>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</si>
  <si>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</si>
  <si>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</si>
  <si>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</si>
  <si>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</si>
  <si>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</si>
  <si>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</si>
  <si>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</si>
  <si>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</si>
  <si>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</si>
  <si>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</si>
  <si>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</si>
  <si>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</si>
  <si>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</si>
  <si>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</si>
  <si>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</si>
  <si>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</si>
  <si>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</si>
  <si>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</si>
  <si>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</si>
  <si>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</si>
  <si>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</si>
  <si>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</si>
  <si>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</si>
  <si>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</si>
  <si>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</si>
  <si>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</si>
  <si>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</si>
  <si>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</si>
  <si>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</si>
  <si>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</si>
  <si>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</si>
  <si>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</si>
  <si>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</si>
  <si>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</si>
  <si>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</si>
  <si>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</si>
  <si>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</si>
  <si>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</si>
  <si>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</si>
  <si>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</si>
  <si>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</si>
  <si>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</si>
  <si>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</si>
  <si>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</si>
  <si>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</si>
  <si>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</si>
  <si>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</si>
  <si>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</si>
  <si>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</si>
  <si>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</si>
  <si>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</si>
  <si>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</si>
  <si>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</si>
  <si>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</si>
  <si>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</si>
  <si>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</si>
  <si>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</si>
  <si>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</si>
  <si>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</si>
  <si>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</si>
  <si>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</si>
  <si>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</si>
  <si>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</si>
  <si>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</si>
  <si>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</si>
  <si>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</si>
  <si>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</si>
  <si>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</si>
  <si>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</si>
  <si>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</si>
  <si>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</si>
  <si>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</si>
  <si>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</si>
  <si>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</si>
  <si>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</si>
  <si>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</si>
  <si>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</si>
  <si>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</si>
  <si>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</si>
  <si>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</si>
  <si>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</si>
  <si>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</si>
  <si>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</si>
  <si>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</si>
  <si>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</si>
  <si>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</si>
  <si>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</si>
  <si>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</si>
  <si>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</si>
  <si>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</si>
  <si>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</si>
  <si>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</si>
  <si>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</si>
  <si>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</si>
  <si>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</si>
  <si>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</si>
  <si>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</si>
  <si>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</si>
  <si>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</si>
  <si>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</si>
  <si>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</si>
  <si>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</si>
  <si>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</si>
  <si>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</si>
  <si>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</si>
  <si>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</si>
  <si>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</si>
  <si>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</si>
  <si>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</si>
  <si>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</si>
  <si>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</si>
  <si>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</si>
  <si>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</si>
  <si>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</si>
  <si>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</si>
  <si>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</si>
  <si>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</si>
  <si>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</si>
  <si>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</si>
  <si>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</si>
  <si>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</si>
  <si>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</si>
  <si>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</si>
  <si>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</si>
  <si>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</si>
  <si>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</si>
  <si>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</si>
  <si>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</si>
  <si>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</si>
  <si>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</si>
  <si>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</si>
  <si>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</si>
  <si>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</si>
  <si>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</si>
  <si>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</si>
  <si>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モーターボート競走事業特別会計</t>
    <phoneticPr fontId="5"/>
  </si>
  <si>
    <t>農業共済事業会計</t>
    <phoneticPr fontId="5"/>
  </si>
  <si>
    <t>法適用企業</t>
    <phoneticPr fontId="5"/>
  </si>
  <si>
    <t>水道事業会計</t>
    <phoneticPr fontId="5"/>
  </si>
  <si>
    <t>工業用水道事業会計</t>
    <phoneticPr fontId="5"/>
  </si>
  <si>
    <t>駐車場事業会計</t>
    <phoneticPr fontId="5"/>
  </si>
  <si>
    <t>下水道事業会計</t>
    <phoneticPr fontId="5"/>
  </si>
  <si>
    <t>簡易水道事業特別会計</t>
    <phoneticPr fontId="5"/>
  </si>
  <si>
    <t>法非適用企業</t>
    <phoneticPr fontId="5"/>
  </si>
  <si>
    <t>農業集落排水事業特別会計</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</si>
  <si>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</si>
  <si>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</si>
  <si>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</si>
  <si>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</si>
  <si>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</si>
  <si>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</si>
  <si>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</si>
  <si>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</si>
  <si>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</si>
  <si>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</si>
  <si>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</si>
  <si>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</si>
  <si>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</si>
  <si>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</si>
  <si>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</si>
  <si>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</si>
  <si>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</si>
  <si>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</si>
  <si>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</si>
  <si>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</si>
  <si>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</si>
  <si>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</si>
  <si>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</si>
  <si>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</si>
  <si>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</si>
  <si>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</si>
  <si>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</si>
  <si>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</si>
  <si>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</si>
  <si>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</si>
  <si>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</si>
  <si>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</si>
  <si>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</si>
  <si>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</si>
  <si>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</si>
  <si>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</si>
  <si>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</si>
  <si>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</si>
  <si>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</si>
  <si>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</si>
  <si>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</si>
  <si>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</si>
  <si>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</si>
  <si>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</si>
  <si>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</si>
  <si>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</si>
  <si>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</si>
  <si>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</si>
  <si>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</si>
  <si>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</si>
  <si>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</si>
  <si>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</si>
  <si>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</si>
  <si>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</si>
  <si>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</si>
  <si>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</si>
  <si>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</si>
  <si>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</si>
  <si>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</si>
  <si>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</si>
  <si>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</si>
  <si>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</si>
  <si>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</si>
  <si>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</si>
  <si>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</si>
  <si>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</si>
  <si>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</si>
  <si>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</si>
  <si>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</si>
  <si>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</si>
  <si>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</si>
  <si>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</si>
  <si>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</si>
  <si>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</si>
  <si>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</si>
  <si>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</si>
  <si>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</si>
  <si>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</si>
  <si>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</si>
  <si>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</si>
  <si>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</si>
  <si>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</si>
  <si>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</si>
  <si>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</si>
  <si>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</si>
  <si>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</si>
  <si>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</si>
  <si>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</si>
  <si>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</si>
  <si>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</si>
  <si>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</si>
  <si>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</si>
  <si>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</si>
  <si>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</si>
  <si>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</si>
  <si>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</si>
  <si>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</si>
  <si>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</si>
  <si>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</si>
  <si>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</si>
  <si>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</si>
  <si>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</si>
  <si>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</si>
  <si>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</si>
  <si>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</si>
  <si>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</si>
  <si>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</si>
  <si>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</si>
  <si>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</si>
  <si>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</si>
  <si>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</si>
  <si>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</si>
  <si>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</si>
  <si>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</si>
  <si>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</si>
  <si>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</si>
  <si>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</si>
  <si>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</si>
  <si>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</si>
  <si>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</si>
  <si>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</si>
  <si>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</si>
  <si>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</si>
  <si>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</si>
  <si>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</si>
  <si>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</si>
  <si>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</si>
  <si>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</si>
  <si>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</si>
  <si>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</si>
  <si>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</si>
  <si>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</si>
  <si>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</si>
  <si>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</si>
  <si>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</si>
  <si>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</si>
  <si>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0.08</t>
  </si>
  <si>
    <t>▲ 0.54</t>
  </si>
  <si>
    <t>▲ 1.58</t>
  </si>
  <si>
    <t>▲ 4.16</t>
  </si>
  <si>
    <t>水道事業会計</t>
  </si>
  <si>
    <t>国民健康保険事業特別会計</t>
  </si>
  <si>
    <t>モーターボート競走事業特別会計</t>
  </si>
  <si>
    <t>介護保険事業特別会計</t>
  </si>
  <si>
    <t>駐車場事業会計</t>
  </si>
  <si>
    <t>農業共済事業会計</t>
  </si>
  <si>
    <t>下水道事業会計</t>
  </si>
  <si>
    <t>工業用水道事業会計</t>
  </si>
  <si>
    <t>その他会計（赤字）</t>
  </si>
  <si>
    <t>その他会計（黒字）</t>
  </si>
  <si>
    <t>-</t>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</si>
  <si>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4"/>
  </si>
  <si>
    <t>三重県市町総合事務組合（共同研修特別会計）</t>
    <phoneticPr fontId="24"/>
  </si>
  <si>
    <t>三重県市町総合事務組合（デジタル地図特別会計）</t>
    <rPh sb="16" eb="18">
      <t>チズ</t>
    </rPh>
    <phoneticPr fontId="24"/>
  </si>
  <si>
    <t>三重県市町総合事務組合（物品特別会計）</t>
    <phoneticPr fontId="30"/>
  </si>
  <si>
    <t>三重県市町総合事務組合（退職手当特別会計）</t>
    <phoneticPr fontId="30"/>
  </si>
  <si>
    <t>三重県市町総合事務組合（消防救急無線特別会計）</t>
    <phoneticPr fontId="30"/>
  </si>
  <si>
    <t>三重県市町総合事務組合（公平委員会特別会計）</t>
    <phoneticPr fontId="24"/>
  </si>
  <si>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4"/>
  </si>
  <si>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</si>
  <si>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</si>
  <si>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</si>
  <si>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津市社会教育振興会</t>
    <rPh sb="0" eb="2">
      <t>ツシ</t>
    </rPh>
    <rPh sb="2" eb="4">
      <t>シャカイ</t>
    </rPh>
    <rPh sb="4" eb="6">
      <t>キョウイク</t>
    </rPh>
    <rPh sb="6" eb="9">
      <t>シンコウカイ</t>
    </rPh>
    <phoneticPr fontId="24"/>
  </si>
  <si>
    <t>津駅前都市開発</t>
    <rPh sb="0" eb="2">
      <t>ツエキ</t>
    </rPh>
    <rPh sb="2" eb="3">
      <t>マエ</t>
    </rPh>
    <rPh sb="3" eb="5">
      <t>トシ</t>
    </rPh>
    <rPh sb="5" eb="7">
      <t>カイハツ</t>
    </rPh>
    <phoneticPr fontId="24"/>
  </si>
  <si>
    <t>伊勢湾ヘリポート</t>
    <rPh sb="0" eb="3">
      <t>イセワン</t>
    </rPh>
    <phoneticPr fontId="24"/>
  </si>
  <si>
    <t>まちづくり津夢時風</t>
    <rPh sb="5" eb="6">
      <t>ツ</t>
    </rPh>
    <rPh sb="6" eb="7">
      <t>ユメ</t>
    </rPh>
    <rPh sb="7" eb="8">
      <t>トキ</t>
    </rPh>
    <rPh sb="8" eb="9">
      <t>カゼ</t>
    </rPh>
    <phoneticPr fontId="24"/>
  </si>
  <si>
    <t>津センターパレス</t>
    <rPh sb="0" eb="1">
      <t>ツ</t>
    </rPh>
    <phoneticPr fontId="24"/>
  </si>
  <si>
    <t>津サイエンスプラザ</t>
    <rPh sb="0" eb="1">
      <t>ツ</t>
    </rPh>
    <phoneticPr fontId="24"/>
  </si>
  <si>
    <t>津市土地開発公社</t>
    <rPh sb="0" eb="2">
      <t>ツシ</t>
    </rPh>
    <rPh sb="2" eb="4">
      <t>トチ</t>
    </rPh>
    <rPh sb="4" eb="6">
      <t>カイハツ</t>
    </rPh>
    <rPh sb="6" eb="8">
      <t>コウシャ</t>
    </rPh>
    <phoneticPr fontId="24"/>
  </si>
  <si>
    <t>青山高原保健休養地管理</t>
    <rPh sb="0" eb="2">
      <t>アオヤマ</t>
    </rPh>
    <rPh sb="2" eb="4">
      <t>コウゲン</t>
    </rPh>
    <rPh sb="4" eb="6">
      <t>ホケン</t>
    </rPh>
    <rPh sb="6" eb="8">
      <t>キュウヨウ</t>
    </rPh>
    <rPh sb="8" eb="9">
      <t>チ</t>
    </rPh>
    <rPh sb="9" eb="11">
      <t>カンリ</t>
    </rPh>
    <phoneticPr fontId="24"/>
  </si>
  <si>
    <t>美杉の家建設</t>
    <rPh sb="0" eb="2">
      <t>ミスギ</t>
    </rPh>
    <rPh sb="3" eb="4">
      <t>イエ</t>
    </rPh>
    <rPh sb="4" eb="6">
      <t>ケンセツ</t>
    </rPh>
    <phoneticPr fontId="24"/>
  </si>
  <si>
    <t>美杉観光開発</t>
    <rPh sb="0" eb="2">
      <t>ミスギ</t>
    </rPh>
    <rPh sb="2" eb="4">
      <t>カンコウ</t>
    </rPh>
    <rPh sb="4" eb="6">
      <t>カイハツ</t>
    </rPh>
    <phoneticPr fontId="24"/>
  </si>
  <si>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</si>
  <si>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</si>
  <si>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</si>
  <si>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</si>
  <si>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</si>
  <si>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</si>
  <si>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</si>
  <si>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</si>
  <si>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</si>
  <si>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</si>
  <si>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</si>
  <si>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</si>
  <si>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</si>
  <si>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</si>
  <si>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</si>
  <si>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</si>
  <si>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</si>
  <si>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</si>
  <si>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平均を大きく上回っており、類似団体についてはいずれも改善傾向にあるものの、本市においては、実質公債費率については平成２６年度に新斎場ＰＦＩの公有財産購入執行による実質的な公債費の増により悪化しており、将来負担比率については大型プロジェクトの整備等に伴い平成２５年度から地方債残高が増に転じたことなどにより改善傾向が緩やかになっており、平成２８年度は普通交付税の算定替えなどの影響により０．３ポイント悪化しています。当面、大型プロジェクト整備による地方債残高の増が見込まれますが、有利な地方債の活用などにより実質公債費比率については単年度比率は現在の水準を当面維持するものと見込んでおり、将来負担比率の大幅な上昇は回避できるものと考えています。しかしながら、地方財政を取り巻く環境は厳しさを増す中での地方債残高の増は今後の大きな負担となってきますので、今後も健全化に向けた取組を継続的に実施する必要があります。</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</si>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</sst>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D2ED-49C7-81B9-EE3F57ACC9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38229</c:v>
                </c:pt>
                <c:pt idx="1">
                  <c:v>53732</c:v>
                </c:pt>
                <c:pt idx="2">
                  <c:v>63999</c:v>
                </c:pt>
                <c:pt idx="3">
                  <c:v>69465</c:v>
                </c:pt>
                <c:pt idx="4">
                  <c:v>56023</c:v>
                </c:pt>
              </c:numCache>
            </c:numRef>
          </c:val>
          <c:smooth val="0"/>
          <c:extLst xmlns:c16r2="http://schemas.microsoft.com/office/drawing/2015/06/chart">
            <c:ext xmlns:c16="http://schemas.microsoft.com/office/drawing/2014/chart" uri="{C3380CC4-5D6E-409C-BE32-E72D297353CC}">
              <c16:uniqueId val="{00000001-D2ED-49C7-81B9-EE3F57ACC99A}"/>
            </c:ext>
          </c:extLst>
        </c:ser>
        <c:dLbls>
          <c:showLegendKey val="0"/>
          <c:showVal val="0"/>
          <c:showCatName val="0"/>
          <c:showSerName val="0"/>
          <c:showPercent val="0"/>
          <c:showBubbleSize val="0"/>
        </c:dLbls>
        <c:marker val="1"/>
        <c:smooth val="0"/>
        <c:axId val="355047472"/>
        <c:axId val="355048256"/>
      </c:lineChart>
      <c:catAx>
        <c:axId val="35504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048256"/>
        <c:crosses val="autoZero"/>
        <c:auto val="1"/>
        <c:lblAlgn val="ctr"/>
        <c:lblOffset val="100"/>
        <c:tickLblSkip val="1"/>
        <c:tickMarkSkip val="1"/>
        <c:noMultiLvlLbl val="0"/>
      </c:catAx>
      <c:valAx>
        <c:axId val="3550482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04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2.33</c:v>
                </c:pt>
                <c:pt idx="1">
                  <c:v>2.77</c:v>
                </c:pt>
                <c:pt idx="2">
                  <c:v>0.81</c:v>
                </c:pt>
                <c:pt idx="3">
                  <c:v>0.85</c:v>
                </c:pt>
                <c:pt idx="4">
                  <c:v>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27.58</c:v>
                </c:pt>
                <c:pt idx="1">
                  <c:v>28.54</c:v>
                </c:pt>
                <c:pt idx="2">
                  <c:v>29.87</c:v>
                </c:pt>
                <c:pt idx="3">
                  <c:v>28.23</c:v>
                </c:pt>
                <c:pt idx="4">
                  <c:v>24.91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5049432"/>
        <c:axId val="355042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2.06</c:v>
                </c:pt>
                <c:pt idx="2">
                  <c:v>-0.54</c:v>
                </c:pt>
                <c:pt idx="3">
                  <c:v>-1.58</c:v>
                </c:pt>
                <c:pt idx="4">
                  <c:v>-4.16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5049432"/>
        <c:axId val="355042376"/>
      </c:lineChart>
      <c:catAx>
        <c:axId val="35504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042376"/>
        <c:crosses val="autoZero"/>
        <c:auto val="1"/>
        <c:lblAlgn val="ctr"/>
        <c:lblOffset val="100"/>
        <c:tickLblSkip val="1"/>
        <c:tickMarkSkip val="1"/>
        <c:noMultiLvlLbl val="0"/>
      </c:catAx>
      <c:valAx>
        <c:axId val="355042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049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2.52</c:v>
                </c:pt>
                <c:pt idx="2">
                  <c:v>#N/A</c:v>
                </c:pt>
                <c:pt idx="3">
                  <c:v>2.87</c:v>
                </c:pt>
                <c:pt idx="4">
                  <c:v>#N/A</c:v>
                </c:pt>
                <c:pt idx="5">
                  <c:v>1.07</c:v>
                </c:pt>
                <c:pt idx="6">
                  <c:v>#N/A</c:v>
                </c:pt>
                <c:pt idx="7">
                  <c:v>0.91</c:v>
                </c:pt>
                <c:pt idx="8">
                  <c:v>#N/A</c:v>
                </c:pt>
                <c:pt idx="9">
                  <c:v>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0.18</c:v>
                </c:pt>
                <c:pt idx="4">
                  <c:v>#N/A</c:v>
                </c:pt>
                <c:pt idx="5">
                  <c:v>0.19</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0.5</c:v>
                </c:pt>
                <c:pt idx="8">
                  <c:v>#N/A</c:v>
                </c:pt>
                <c:pt idx="9">
                  <c:v>0.34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農業共済事業会計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0.39</c:v>
                </c:pt>
                <c:pt idx="2">
                  <c:v>#N/A</c:v>
                </c:pt>
                <c:pt idx="3">
                  <c:v>0.39</c:v>
                </c:pt>
                <c:pt idx="4">
                  <c:v>#N/A</c:v>
                </c:pt>
                <c:pt idx="5">
                  <c:v>0.37</c:v>
                </c:pt>
                <c:pt idx="6">
                  <c:v>#N/A</c:v>
                </c:pt>
                <c:pt idx="7">
                  <c:v>0.37</c:v>
                </c:pt>
                <c:pt idx="8">
                  <c:v>#N/A</c:v>
                </c:pt>
                <c:pt idx="9">
                  <c:v>0.41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駐車場事業会計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0.31</c:v>
                </c:pt>
                <c:pt idx="4">
                  <c:v>#N/A</c:v>
                </c:pt>
                <c:pt idx="5">
                  <c:v>0.3</c:v>
                </c:pt>
                <c:pt idx="6">
                  <c:v>#N/A</c:v>
                </c:pt>
                <c:pt idx="7">
                  <c:v>0.36</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0.57999999999999996</c:v>
                </c:pt>
                <c:pt idx="4">
                  <c:v>#N/A</c:v>
                </c:pt>
                <c:pt idx="5">
                  <c:v>0.59</c:v>
                </c:pt>
                <c:pt idx="6">
                  <c:v>#N/A</c:v>
                </c:pt>
                <c:pt idx="7">
                  <c:v>0.34</c:v>
                </c:pt>
                <c:pt idx="8">
                  <c:v>#N/A</c:v>
                </c:pt>
                <c:pt idx="9">
                  <c:v>0.64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モーターボート競走事業特別会計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7.0000000000000007E-2</c:v>
                </c:pt>
                <c:pt idx="6">
                  <c:v>#N/A</c:v>
                </c:pt>
                <c:pt idx="7">
                  <c:v>0.03</c:v>
                </c:pt>
                <c:pt idx="8">
                  <c:v>#N/A</c:v>
                </c:pt>
                <c:pt idx="9">
                  <c:v>1.03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0.47</c:v>
                </c:pt>
                <c:pt idx="2">
                  <c:v>#N/A</c:v>
                </c:pt>
                <c:pt idx="3">
                  <c:v>0.54</c:v>
                </c:pt>
                <c:pt idx="4">
                  <c:v>#N/A</c:v>
                </c:pt>
                <c:pt idx="5">
                  <c:v>0</c:v>
                </c:pt>
                <c:pt idx="6">
                  <c:v>#N/A</c:v>
                </c:pt>
                <c:pt idx="7">
                  <c:v>0</c:v>
                </c:pt>
                <c:pt idx="8">
                  <c:v>#N/A</c:v>
                </c:pt>
                <c:pt idx="9">
                  <c:v>1.23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9.5399999999999991</c:v>
                </c:pt>
                <c:pt idx="2">
                  <c:v>#N/A</c:v>
                </c:pt>
                <c:pt idx="3">
                  <c:v>9.01</c:v>
                </c:pt>
                <c:pt idx="4">
                  <c:v>#N/A</c:v>
                </c:pt>
                <c:pt idx="5">
                  <c:v>9.02</c:v>
                </c:pt>
                <c:pt idx="6">
                  <c:v>#N/A</c:v>
                </c:pt>
                <c:pt idx="7">
                  <c:v>8.65</c:v>
                </c:pt>
                <c:pt idx="8">
                  <c:v>#N/A</c:v>
                </c:pt>
                <c:pt idx="9">
                  <c:v>8.43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730464"/>
        <c:axId val="465697520"/>
      </c:barChart>
      <c:catAx>
        <c:axId val="12173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697520"/>
        <c:crosses val="autoZero"/>
        <c:auto val="1"/>
        <c:lblAlgn val="ctr"/>
        <c:lblOffset val="100"/>
        <c:tickLblSkip val="1"/>
        <c:tickMarkSkip val="1"/>
        <c:noMultiLvlLbl val="0"/>
      </c:catAx>
      <c:valAx>
        <c:axId val="46569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3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11527</c:v>
                </c:pt>
                <c:pt idx="5">
                  <c:v>11691</c:v>
                </c:pt>
                <c:pt idx="8">
                  <c:v>12210</c:v>
                </c:pt>
                <c:pt idx="11">
                  <c:v>11834</c:v>
                </c:pt>
                <c:pt idx="14">
                  <c:v>12225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586</c:v>
                </c:pt>
                <c:pt idx="3">
                  <c:v>560</c:v>
                </c:pt>
                <c:pt idx="6">
                  <c:v>2783</c:v>
                </c:pt>
                <c:pt idx="9">
                  <c:v>357</c:v>
                </c:pt>
                <c:pt idx="12">
                  <c:v>95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5</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4502</c:v>
                </c:pt>
                <c:pt idx="3">
                  <c:v>4760</c:v>
                </c:pt>
                <c:pt idx="6">
                  <c:v>4908</c:v>
                </c:pt>
                <c:pt idx="9">
                  <c:v>5413</c:v>
                </c:pt>
                <c:pt idx="12">
                  <c:v>5031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11458</c:v>
                </c:pt>
                <c:pt idx="3">
                  <c:v>11070</c:v>
                </c:pt>
                <c:pt idx="6">
                  <c:v>10707</c:v>
                </c:pt>
                <c:pt idx="9">
                  <c:v>9592</c:v>
                </c:pt>
                <c:pt idx="12">
                  <c:v>9804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5696344"/>
        <c:axId val="46569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5019</c:v>
                </c:pt>
                <c:pt idx="2">
                  <c:v>#N/A</c:v>
                </c:pt>
                <c:pt idx="3">
                  <c:v>#N/A</c:v>
                </c:pt>
                <c:pt idx="4">
                  <c:v>4699</c:v>
                </c:pt>
                <c:pt idx="5">
                  <c:v>#N/A</c:v>
                </c:pt>
                <c:pt idx="6">
                  <c:v>#N/A</c:v>
                </c:pt>
                <c:pt idx="7">
                  <c:v>6188</c:v>
                </c:pt>
                <c:pt idx="8">
                  <c:v>#N/A</c:v>
                </c:pt>
                <c:pt idx="9">
                  <c:v>#N/A</c:v>
                </c:pt>
                <c:pt idx="10">
                  <c:v>3533</c:v>
                </c:pt>
                <c:pt idx="11">
                  <c:v>#N/A</c:v>
                </c:pt>
                <c:pt idx="12">
                  <c:v>#N/A</c:v>
                </c:pt>
                <c:pt idx="13">
                  <c:v>2715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5696344"/>
        <c:axId val="465696736"/>
      </c:lineChart>
      <c:catAx>
        <c:axId val="46569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696736"/>
        <c:crosses val="autoZero"/>
        <c:auto val="1"/>
        <c:lblAlgn val="ctr"/>
        <c:lblOffset val="100"/>
        <c:tickLblSkip val="1"/>
        <c:tickMarkSkip val="1"/>
        <c:noMultiLvlLbl val="0"/>
      </c:catAx>
      <c:valAx>
        <c:axId val="46569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69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111524</c:v>
                </c:pt>
                <c:pt idx="5">
                  <c:v>114824</c:v>
                </c:pt>
                <c:pt idx="8">
                  <c:v>117289</c:v>
                </c:pt>
                <c:pt idx="11">
                  <c:v>123147</c:v>
                </c:pt>
                <c:pt idx="14">
                  <c:v>124768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29510</c:v>
                </c:pt>
                <c:pt idx="5">
                  <c:v>26625</c:v>
                </c:pt>
                <c:pt idx="8">
                  <c:v>25104</c:v>
                </c:pt>
                <c:pt idx="11">
                  <c:v>24611</c:v>
                </c:pt>
                <c:pt idx="14">
                  <c:v>24935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25571</c:v>
                </c:pt>
                <c:pt idx="5">
                  <c:v>26367</c:v>
                </c:pt>
                <c:pt idx="8">
                  <c:v>27399</c:v>
                </c:pt>
                <c:pt idx="11">
                  <c:v>27795</c:v>
                </c:pt>
                <c:pt idx="14">
                  <c:v>26164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2084</c:v>
                </c:pt>
                <c:pt idx="3">
                  <c:v>2037</c:v>
                </c:pt>
                <c:pt idx="6">
                  <c:v>1831</c:v>
                </c:pt>
                <c:pt idx="9">
                  <c:v>1410</c:v>
                </c:pt>
                <c:pt idx="12">
                  <c:v>1038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25576</c:v>
                </c:pt>
                <c:pt idx="3">
                  <c:v>24236</c:v>
                </c:pt>
                <c:pt idx="6">
                  <c:v>23561</c:v>
                </c:pt>
                <c:pt idx="9">
                  <c:v>22544</c:v>
                </c:pt>
                <c:pt idx="12">
                  <c:v>21887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69</c:v>
                </c:pt>
                <c:pt idx="6">
                  <c:v>131</c:v>
                </c:pt>
                <c:pt idx="9">
                  <c:v>124</c:v>
                </c:pt>
                <c:pt idx="12">
                  <c:v>109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72318</c:v>
                </c:pt>
                <c:pt idx="3">
                  <c:v>72809</c:v>
                </c:pt>
                <c:pt idx="6">
                  <c:v>71485</c:v>
                </c:pt>
                <c:pt idx="9">
                  <c:v>71568</c:v>
                </c:pt>
                <c:pt idx="12">
                  <c:v>69177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4353</c:v>
                </c:pt>
                <c:pt idx="3">
                  <c:v>3804</c:v>
                </c:pt>
                <c:pt idx="6">
                  <c:v>1353</c:v>
                </c:pt>
                <c:pt idx="9">
                  <c:v>1216</c:v>
                </c:pt>
                <c:pt idx="12">
                  <c:v>1131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92083</c:v>
                </c:pt>
                <c:pt idx="3">
                  <c:v>94581</c:v>
                </c:pt>
                <c:pt idx="6">
                  <c:v>97135</c:v>
                </c:pt>
                <c:pt idx="9">
                  <c:v>102664</c:v>
                </c:pt>
                <c:pt idx="12">
                  <c:v>106323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5694776"/>
        <c:axId val="465697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29809</c:v>
                </c:pt>
                <c:pt idx="2">
                  <c:v>#N/A</c:v>
                </c:pt>
                <c:pt idx="3">
                  <c:v>#N/A</c:v>
                </c:pt>
                <c:pt idx="4">
                  <c:v>29720</c:v>
                </c:pt>
                <c:pt idx="5">
                  <c:v>#N/A</c:v>
                </c:pt>
                <c:pt idx="6">
                  <c:v>#N/A</c:v>
                </c:pt>
                <c:pt idx="7">
                  <c:v>25703</c:v>
                </c:pt>
                <c:pt idx="8">
                  <c:v>#N/A</c:v>
                </c:pt>
                <c:pt idx="9">
                  <c:v>#N/A</c:v>
                </c:pt>
                <c:pt idx="10">
                  <c:v>23973</c:v>
                </c:pt>
                <c:pt idx="11">
                  <c:v>#N/A</c:v>
                </c:pt>
                <c:pt idx="12">
                  <c:v>#N/A</c:v>
                </c:pt>
                <c:pt idx="13">
                  <c:v>23798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5694776"/>
        <c:axId val="465697128"/>
      </c:lineChart>
      <c:catAx>
        <c:axId val="46569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697128"/>
        <c:crosses val="autoZero"/>
        <c:auto val="1"/>
        <c:lblAlgn val="ctr"/>
        <c:lblOffset val="100"/>
        <c:tickLblSkip val="1"/>
        <c:tickMarkSkip val="1"/>
        <c:noMultiLvlLbl val="0"/>
      </c:catAx>
      <c:valAx>
        <c:axId val="465697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69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951-4294-A4E4-2239D80BA9DA}"/>
                </c:ext>
                <c:ext xmlns:c15="http://schemas.microsoft.com/office/drawing/2012/chart" uri="{CE6537A1-D6FC-4f65-9D91-7224C49458BB}">
                  <c15:dlblFieldTable>
                    <c15:dlblFTEntry>
                      <c15:txfldGUID>{485A3D18-4731-46C2-B94F-41FF92E7CFCB}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951-4294-A4E4-2239D80BA9DA}"/>
                </c:ext>
                <c:ext xmlns:c15="http://schemas.microsoft.com/office/drawing/2012/chart" uri="{CE6537A1-D6FC-4f65-9D91-7224C49458BB}">
                  <c15:dlblFieldTable>
                    <c15:dlblFTEntry>
                      <c15:txfldGUID>{73CCBCCF-4D06-464F-B12A-DF273166E355}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951-4294-A4E4-2239D80BA9DA}"/>
                </c:ext>
                <c:ext xmlns:c15="http://schemas.microsoft.com/office/drawing/2012/chart" uri="{CE6537A1-D6FC-4f65-9D91-7224C49458BB}">
                  <c15:dlblFieldTable>
                    <c15:dlblFTEntry>
                      <c15:txfldGUID>{9389B76A-A3F6-4B35-A3D4-A50494AE0076}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951-4294-A4E4-2239D80BA9DA}"/>
                </c:ext>
                <c:ext xmlns:c15="http://schemas.microsoft.com/office/drawing/2012/chart" uri="{CE6537A1-D6FC-4f65-9D91-7224C49458BB}">
                  <c15:dlblFieldTable>
                    <c15:dlblFTEntry>
                      <c15:txfldGUID>{63E6FC05-1916-44FA-B8F8-CD2799109CFB}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951-4294-A4E4-2239D80BA9DA}"/>
                </c:ext>
                <c:ext xmlns:c15="http://schemas.microsoft.com/office/drawing/2012/chart" uri="{CE6537A1-D6FC-4f65-9D91-7224C49458BB}">
                  <c15:dlblFieldTable>
                    <c15:dlblFTEntry>
                      <c15:txfldGUID>{DC9D731D-A5D7-46E1-AA84-9812EE01EC49}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951-4294-A4E4-2239D80BA9D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951-4294-A4E4-2239D80BA9DA}"/>
                </c:ext>
                <c:ext xmlns:c15="http://schemas.microsoft.com/office/drawing/2012/chart" uri="{CE6537A1-D6FC-4f65-9D91-7224C49458BB}">
                  <c15:dlblFieldTable>
                    <c15:dlblFTEntry>
                      <c15:txfldGUID>{1EB8E0D0-AB52-400D-B6CE-CA032410707E}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951-4294-A4E4-2239D80BA9DA}"/>
                </c:ext>
                <c:ext xmlns:c15="http://schemas.microsoft.com/office/drawing/2012/chart" uri="{CE6537A1-D6FC-4f65-9D91-7224C49458BB}">
                  <c15:dlblFieldTable>
                    <c15:dlblFTEntry>
                      <c15:txfldGUID>{406F25E4-DA20-400D-8C6F-652034377C82}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951-4294-A4E4-2239D80BA9DA}"/>
                </c:ext>
                <c:ext xmlns:c15="http://schemas.microsoft.com/office/drawing/2012/chart" uri="{CE6537A1-D6FC-4f65-9D91-7224C49458BB}">
                  <c15:dlblFieldTable>
                    <c15:dlblFTEntry>
                      <c15:txfldGUID>{E01C1143-D257-4DCF-B7DB-2D875B9B0177}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951-4294-A4E4-2239D80BA9DA}"/>
                </c:ext>
                <c:ext xmlns:c15="http://schemas.microsoft.com/office/drawing/2012/chart" uri="{CE6537A1-D6FC-4f65-9D91-7224C49458BB}">
                  <c15:dlblFieldTable>
                    <c15:dlblFTEntry>
                      <c15:txfldGUID>{ED7141F3-B5C3-47C5-BCF1-312E7A3D9CAD}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951-4294-A4E4-2239D80BA9DA}"/>
                </c:ext>
                <c:ext xmlns:c15="http://schemas.microsoft.com/office/drawing/2012/chart" uri="{CE6537A1-D6FC-4f65-9D91-7224C49458BB}">
                  <c15:dlblFieldTable>
                    <c15:dlblFTEntry>
                      <c15:txfldGUID>{4286C5BC-E620-4EAC-B060-393E9F46BA78}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951-4294-A4E4-2239D80BA9DA}"/>
            </c:ext>
          </c:extLst>
        </c:ser>
        <c:dLbls>
          <c:showLegendKey val="0"/>
          <c:showVal val="0"/>
          <c:showCatName val="0"/>
          <c:showSerName val="0"/>
          <c:showPercent val="0"/>
          <c:showBubbleSize val="0"/>
        </c:dLbls>
        <c:axId val="465697912"/>
        <c:axId val="465701832"/>
      </c:scatterChart>
      <c:valAx>
        <c:axId val="465697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701832"/>
        <c:crosses val="autoZero"/>
        <c:crossBetween val="midCat"/>
      </c:valAx>
      <c:valAx>
        <c:axId val="465701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697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9C5-49E9-BF92-FF6DD5129B3B}"/>
                </c:ext>
                <c:ext xmlns:c15="http://schemas.microsoft.com/office/drawing/2012/chart" uri="{CE6537A1-D6FC-4f65-9D91-7224C49458BB}">
                  <c15:layout/>
                  <c15:dlblFieldTable>
                    <c15:dlblFTEntry>
                      <c15:txfldGUID>{F2932311-ADB8-46D0-86F1-C5FC5B51CB14}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9C5-49E9-BF92-FF6DD5129B3B}"/>
                </c:ext>
                <c:ext xmlns:c15="http://schemas.microsoft.com/office/drawing/2012/chart" uri="{CE6537A1-D6FC-4f65-9D91-7224C49458BB}">
                  <c15:layout/>
                  <c15:dlblFieldTable>
                    <c15:dlblFTEntry>
                      <c15:txfldGUID>{08575DEA-37A7-4BBB-B946-61C57267FE5A}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9C5-49E9-BF92-FF6DD5129B3B}"/>
                </c:ext>
                <c:ext xmlns:c15="http://schemas.microsoft.com/office/drawing/2012/chart" uri="{CE6537A1-D6FC-4f65-9D91-7224C49458BB}">
                  <c15:layout/>
                  <c15:dlblFieldTable>
                    <c15:dlblFTEntry>
                      <c15:txfldGUID>{7E473D88-A887-4F49-A508-1D38A598318F}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9C5-49E9-BF92-FF6DD5129B3B}"/>
                </c:ext>
                <c:ext xmlns:c15="http://schemas.microsoft.com/office/drawing/2012/chart" uri="{CE6537A1-D6FC-4f65-9D91-7224C49458BB}">
                  <c15:layout/>
                  <c15:dlblFieldTable>
                    <c15:dlblFTEntry>
                      <c15:txfldGUID>{DCB20BFA-BA4C-4E3C-BE6F-F0EEE83D61FE}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9C5-49E9-BF92-FF6DD5129B3B}"/>
                </c:ext>
                <c:ext xmlns:c15="http://schemas.microsoft.com/office/drawing/2012/chart" uri="{CE6537A1-D6FC-4f65-9D91-7224C49458BB}">
                  <c15:layout/>
                  <c15:dlblFieldTable>
                    <c15:dlblFTEntry>
                      <c15:txfldGUID>{A59CA6DD-0290-47F2-B998-E9BCB1F368ED}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8.9</c:v>
                </c:pt>
                <c:pt idx="2">
                  <c:v>9.1999999999999993</c:v>
                </c:pt>
                <c:pt idx="3">
                  <c:v>8.3000000000000007</c:v>
                </c:pt>
                <c:pt idx="4">
                  <c:v>7.2</c:v>
                </c:pt>
              </c:numCache>
            </c:numRef>
          </c:xVal>
          <c:yVal>
            <c:numRef>
              <c:f>公会計指標分析・財政指標組合せ分析表!$K$73:$O$73</c:f>
              <c:numCache>
                <c:formatCode>#,##0.0;"▲ "#,##0.0</c:formatCode>
                <c:ptCount val="5"/>
                <c:pt idx="0">
                  <c:v>52.2</c:v>
                </c:pt>
                <c:pt idx="1">
                  <c:v>51.8</c:v>
                </c:pt>
                <c:pt idx="2">
                  <c:v>45</c:v>
                </c:pt>
                <c:pt idx="3">
                  <c:v>41.7</c:v>
                </c:pt>
                <c:pt idx="4">
                  <c:v>42</c:v>
                </c:pt>
              </c:numCache>
            </c:numRef>
          </c:yVal>
          <c:smooth val="0"/>
          <c:extLst xmlns:c16r2="http://schemas.microsoft.com/office/drawing/2015/06/chart">
            <c:ext xmlns:c16="http://schemas.microsoft.com/office/drawing/2014/chart" uri="{C3380CC4-5D6E-409C-BE32-E72D297353CC}">
              <c16:uniqueId val="{00000005-09C5-49E9-BF92-FF6DD5129B3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9C5-49E9-BF92-FF6DD5129B3B}"/>
                </c:ext>
                <c:ext xmlns:c15="http://schemas.microsoft.com/office/drawing/2012/chart" uri="{CE6537A1-D6FC-4f65-9D91-7224C49458BB}">
                  <c15:layout/>
                  <c15:dlblFieldTable>
                    <c15:dlblFTEntry>
                      <c15:txfldGUID>{45BB5DDB-0A36-4A92-BE40-0FF402515D5D}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9C5-49E9-BF92-FF6DD5129B3B}"/>
                </c:ext>
                <c:ext xmlns:c15="http://schemas.microsoft.com/office/drawing/2012/chart" uri="{CE6537A1-D6FC-4f65-9D91-7224C49458BB}">
                  <c15:layout/>
                  <c15:dlblFieldTable>
                    <c15:dlblFTEntry>
                      <c15:txfldGUID>{BDD07DFC-B051-4812-86F3-520FF6FE71B2}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9C5-49E9-BF92-FF6DD5129B3B}"/>
                </c:ext>
                <c:ext xmlns:c15="http://schemas.microsoft.com/office/drawing/2012/chart" uri="{CE6537A1-D6FC-4f65-9D91-7224C49458BB}">
                  <c15:layout/>
                  <c15:dlblFieldTable>
                    <c15:dlblFTEntry>
                      <c15:txfldGUID>{F19431B0-09F4-4F00-87ED-5DFD7D01D503}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9C5-49E9-BF92-FF6DD5129B3B}"/>
                </c:ext>
                <c:ext xmlns:c15="http://schemas.microsoft.com/office/drawing/2012/chart" uri="{CE6537A1-D6FC-4f65-9D91-7224C49458BB}">
                  <c15:layout/>
                  <c15:dlblFieldTable>
                    <c15:dlblFTEntry>
                      <c15:txfldGUID>{99FD83E0-2C9D-46E4-AD20-CC2AE7FA747E}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C5-49E9-BF92-FF6DD5129B3B}"/>
                </c:ext>
                <c:ext xmlns:c15="http://schemas.microsoft.com/office/drawing/2012/chart" uri="{CE6537A1-D6FC-4f65-9D91-7224C49458BB}">
                  <c15:layout/>
                  <c15:dlblFieldTable>
                    <c15:dlblFTEntry>
                      <c15:txfldGUID>{9981AD97-AE67-4993-9723-FD2F9C329131}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09C5-49E9-BF92-FF6DD5129B3B}"/>
            </c:ext>
          </c:extLst>
        </c:ser>
        <c:dLbls>
          <c:showLegendKey val="0"/>
          <c:showVal val="0"/>
          <c:showCatName val="0"/>
          <c:showSerName val="0"/>
          <c:showPercent val="0"/>
          <c:showBubbleSize val="0"/>
        </c:dLbls>
        <c:axId val="465695168"/>
        <c:axId val="465695560"/>
      </c:scatterChart>
      <c:valAx>
        <c:axId val="465695168"/>
        <c:scaling>
          <c:orientation val="minMax"/>
          <c:max val="10.4"/>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695560"/>
        <c:crosses val="autoZero"/>
        <c:crossBetween val="midCat"/>
      </c:valAx>
      <c:valAx>
        <c:axId val="465695560"/>
        <c:scaling>
          <c:orientation val="minMax"/>
          <c:max val="5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695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400">
              <a:solidFill>
                <a:schemeClr val="dk1"/>
              </a:solidFill>
              <a:effectLst/>
              <a:latin typeface="+mn-lt"/>
              <a:ea typeface="+mn-ea"/>
              <a:cs typeface="+mn-cs"/>
            </a:rPr>
            <a:t>下水道事業会計繰出金の減少、国営中勢用水負担金の償還完了に伴う債務負担行為額の減額などにより比率の分子は減少しています。</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しかしながら</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公営企業債の元利償還金に対する繰入金は、上昇の一途をたどっていることから、経営戦略の策定などを通じた経営改革を検討する必要があります。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大規模事業の進展に伴い地方債残高が増加していますが、当該事業を合併特例債などの有利な市債を活用してきたことから、基準財政需要額算入率の低い地方債の残高が減少し、算入率の高い残高が増加したことにより、地方債残高増加による分子への影響はほぼ</a:t>
          </a:r>
          <a:r>
            <a:rPr kumimoji="1" lang="ja-JP" altLang="en-US" sz="1400">
              <a:solidFill>
                <a:schemeClr val="dk1"/>
              </a:solidFill>
              <a:effectLst/>
              <a:latin typeface="+mn-lt"/>
              <a:ea typeface="+mn-ea"/>
              <a:cs typeface="+mn-cs"/>
            </a:rPr>
            <a:t>なく、微減となりました。</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大規模事業が続いていることから、当面地方債残高の増加が見込まれますが、有利な地方債を活用することにより将来負担比率の大幅な上昇は回避できるものと考えますが、今後も健全化に向けた取組を継続的に実施してくことが必要で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a:ea typeface="+mn-ea"/>
              <a:cs typeface="+mn-cs"/>
            </a:rPr>
            <a:t>　</a:t>
          </a:r>
          <a:r>
            <a:rPr kumimoji="1" lang="ja-JP" altLang="ja-JP" sz="1400">
              <a:solidFill>
                <a:schemeClr val="dk1"/>
              </a:solidFill>
              <a:effectLst/>
              <a:latin typeface="+mn-lt"/>
              <a:ea typeface="+mn-ea"/>
              <a:cs typeface="+mn-cs"/>
            </a:rPr>
            <a:t>財政力指数は</a:t>
          </a:r>
          <a:r>
            <a:rPr kumimoji="1" lang="ja-JP" altLang="en-US" sz="1400">
              <a:solidFill>
                <a:schemeClr val="dk1"/>
              </a:solidFill>
              <a:effectLst/>
              <a:latin typeface="+mn-lt"/>
              <a:ea typeface="+mn-ea"/>
              <a:cs typeface="+mn-cs"/>
            </a:rPr>
            <a:t>０．７４</a:t>
          </a:r>
          <a:r>
            <a:rPr kumimoji="1" lang="ja-JP" altLang="ja-JP" sz="1400">
              <a:solidFill>
                <a:schemeClr val="dk1"/>
              </a:solidFill>
              <a:effectLst/>
              <a:latin typeface="+mn-lt"/>
              <a:ea typeface="+mn-ea"/>
              <a:cs typeface="+mn-cs"/>
            </a:rPr>
            <a:t>となり、</a:t>
          </a:r>
          <a:r>
            <a:rPr kumimoji="1" lang="ja-JP" altLang="en-US" sz="1400">
              <a:solidFill>
                <a:schemeClr val="dk1"/>
              </a:solidFill>
              <a:effectLst/>
              <a:latin typeface="+mn-lt"/>
              <a:ea typeface="+mn-ea"/>
              <a:cs typeface="+mn-cs"/>
            </a:rPr>
            <a:t>類似団体平均を下回っていますが、１０の市町村合併による</a:t>
          </a:r>
          <a:r>
            <a:rPr kumimoji="1" lang="ja-JP" altLang="ja-JP" sz="1400">
              <a:solidFill>
                <a:schemeClr val="dk1"/>
              </a:solidFill>
              <a:effectLst/>
              <a:latin typeface="+mn-lt"/>
              <a:ea typeface="+mn-ea"/>
              <a:cs typeface="+mn-cs"/>
            </a:rPr>
            <a:t>広大な面積と多様性ある地域性により、類似団体と同様の推移をしていないものと考えます。</a:t>
          </a:r>
          <a:endParaRPr lang="ja-JP" altLang="ja-JP" sz="1400">
            <a:effectLst/>
          </a:endParaRPr>
        </a:p>
        <a:p>
          <a:r>
            <a:rPr kumimoji="1" lang="ja-JP" altLang="en-US" sz="1400">
              <a:latin typeface="ＭＳ Ｐゴシック"/>
            </a:rPr>
            <a:t>　引き続き、市税の収納率向上などに努め、自主財源の確保を図ります。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8" name="直線コネクタ 67"/>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170039</xdr:rowOff>
    </xdr:to>
    <xdr:cxnSp macro="">
      <xdr:nvCxnSpPr>
        <xdr:cNvPr id="77" name="直線コネクタ 76"/>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96" name="テキスト ボックス 95"/>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経常収支比率は</a:t>
          </a:r>
          <a:r>
            <a:rPr kumimoji="1" lang="ja-JP" altLang="en-US" sz="1400">
              <a:solidFill>
                <a:schemeClr val="dk1"/>
              </a:solidFill>
              <a:effectLst/>
              <a:latin typeface="+mn-lt"/>
              <a:ea typeface="+mn-ea"/>
              <a:cs typeface="+mn-cs"/>
            </a:rPr>
            <a:t>３．３</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悪化</a:t>
          </a:r>
          <a:r>
            <a:rPr kumimoji="1" lang="ja-JP" altLang="ja-JP" sz="1400">
              <a:solidFill>
                <a:schemeClr val="dk1"/>
              </a:solidFill>
              <a:effectLst/>
              <a:latin typeface="+mn-lt"/>
              <a:ea typeface="+mn-ea"/>
              <a:cs typeface="+mn-cs"/>
            </a:rPr>
            <a:t>しました。</a:t>
          </a:r>
          <a:r>
            <a:rPr kumimoji="1" lang="ja-JP" altLang="en-US" sz="1400">
              <a:solidFill>
                <a:schemeClr val="dk1"/>
              </a:solidFill>
              <a:effectLst/>
              <a:latin typeface="+mn-lt"/>
              <a:ea typeface="+mn-ea"/>
              <a:cs typeface="+mn-cs"/>
            </a:rPr>
            <a:t>経常経費充当一般財源等が減額となったものの、人口減少や法人市民税の実効税率引き下げなどによる</a:t>
          </a:r>
          <a:r>
            <a:rPr kumimoji="1" lang="ja-JP" altLang="ja-JP" sz="1400">
              <a:solidFill>
                <a:schemeClr val="dk1"/>
              </a:solidFill>
              <a:effectLst/>
              <a:latin typeface="+mn-lt"/>
              <a:ea typeface="+mn-ea"/>
              <a:cs typeface="+mn-cs"/>
            </a:rPr>
            <a:t>歳入経常一般財源</a:t>
          </a:r>
          <a:r>
            <a:rPr kumimoji="1" lang="ja-JP" altLang="en-US" sz="1400">
              <a:solidFill>
                <a:schemeClr val="dk1"/>
              </a:solidFill>
              <a:effectLst/>
              <a:latin typeface="+mn-lt"/>
              <a:ea typeface="+mn-ea"/>
              <a:cs typeface="+mn-cs"/>
            </a:rPr>
            <a:t>の減額が大きかったことが要因と考えます。</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人口減少が進展する中で、事業の優先度なども改めて検討し、経常経費の削減を図ります。</a:t>
          </a:r>
          <a:endParaRPr kumimoji="0" lang="en-US" altLang="ja-JP" sz="14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64</xdr:row>
      <xdr:rowOff>143933</xdr:rowOff>
    </xdr:to>
    <xdr:cxnSp macro="">
      <xdr:nvCxnSpPr>
        <xdr:cNvPr id="131" name="直線コネクタ 130"/>
        <xdr:cNvCxnSpPr/>
      </xdr:nvCxnSpPr>
      <xdr:spPr>
        <a:xfrm>
          <a:off x="4114800" y="10851304"/>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106256</xdr:rowOff>
    </xdr:to>
    <xdr:cxnSp macro="">
      <xdr:nvCxnSpPr>
        <xdr:cNvPr id="134" name="直線コネクタ 133"/>
        <xdr:cNvCxnSpPr/>
      </xdr:nvCxnSpPr>
      <xdr:spPr>
        <a:xfrm flipV="1">
          <a:off x="3225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106256</xdr:rowOff>
    </xdr:to>
    <xdr:cxnSp macro="">
      <xdr:nvCxnSpPr>
        <xdr:cNvPr id="137" name="直線コネクタ 136"/>
        <xdr:cNvCxnSpPr/>
      </xdr:nvCxnSpPr>
      <xdr:spPr>
        <a:xfrm>
          <a:off x="2336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64</xdr:row>
      <xdr:rowOff>39370</xdr:rowOff>
    </xdr:to>
    <xdr:cxnSp macro="">
      <xdr:nvCxnSpPr>
        <xdr:cNvPr id="140" name="直線コネクタ 139"/>
        <xdr:cNvCxnSpPr/>
      </xdr:nvCxnSpPr>
      <xdr:spPr>
        <a:xfrm flipV="1">
          <a:off x="1447800" y="108513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51"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2" name="円/楕円 151"/>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3" name="テキスト ボックス 152"/>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170604</xdr:rowOff>
    </xdr:from>
    <xdr:to>
      <xdr:col>3</xdr:col>
      <xdr:colOff>330200</xdr:colOff>
      <xdr:row>63</xdr:row>
      <xdr:rowOff>100754</xdr:rowOff>
    </xdr:to>
    <xdr:sp macro="" textlink="">
      <xdr:nvSpPr>
        <xdr:cNvPr id="156" name="円/楕円 155"/>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57" name="テキスト ボックス 156"/>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8" name="円/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a:t>
          </a:r>
          <a:r>
            <a:rPr kumimoji="1" lang="ja-JP" altLang="en-US" sz="1400">
              <a:solidFill>
                <a:schemeClr val="dk1"/>
              </a:solidFill>
              <a:effectLst/>
              <a:latin typeface="+mn-lt"/>
              <a:ea typeface="+mn-ea"/>
              <a:cs typeface="+mn-cs"/>
            </a:rPr>
            <a:t>国勢調査事務などの減による時間外手当の減額</a:t>
          </a:r>
          <a:r>
            <a:rPr kumimoji="1" lang="ja-JP" altLang="ja-JP" sz="1400">
              <a:solidFill>
                <a:schemeClr val="dk1"/>
              </a:solidFill>
              <a:effectLst/>
              <a:latin typeface="+mn-lt"/>
              <a:ea typeface="+mn-ea"/>
              <a:cs typeface="+mn-cs"/>
            </a:rPr>
            <a:t>などにより、平成２８年度について</a:t>
          </a:r>
          <a:r>
            <a:rPr kumimoji="1" lang="ja-JP" altLang="en-US" sz="1400">
              <a:solidFill>
                <a:schemeClr val="dk1"/>
              </a:solidFill>
              <a:effectLst/>
              <a:latin typeface="+mn-lt"/>
              <a:ea typeface="+mn-ea"/>
              <a:cs typeface="+mn-cs"/>
            </a:rPr>
            <a:t>前年度より減額となりましたが、物件費については、平成２７年度に</a:t>
          </a:r>
          <a:r>
            <a:rPr kumimoji="1" lang="ja-JP" altLang="ja-JP" sz="1400">
              <a:solidFill>
                <a:schemeClr val="dk1"/>
              </a:solidFill>
              <a:effectLst/>
              <a:latin typeface="+mn-lt"/>
              <a:ea typeface="+mn-ea"/>
              <a:cs typeface="+mn-cs"/>
            </a:rPr>
            <a:t>基幹情報システムの更新</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臨時的な</a:t>
          </a:r>
          <a:r>
            <a:rPr kumimoji="1" lang="ja-JP" altLang="en-US" sz="1400">
              <a:solidFill>
                <a:schemeClr val="dk1"/>
              </a:solidFill>
              <a:effectLst/>
              <a:latin typeface="+mn-lt"/>
              <a:ea typeface="+mn-ea"/>
              <a:cs typeface="+mn-cs"/>
            </a:rPr>
            <a:t>大幅増額があったにもかかわらず、平成２８年度はリサイクルセンターや最終処分場の供用開始などによりおおむね横ばいになったことに伴い</a:t>
          </a:r>
          <a:r>
            <a:rPr kumimoji="1" lang="ja-JP" altLang="ja-JP" sz="1400">
              <a:solidFill>
                <a:schemeClr val="dk1"/>
              </a:solidFill>
              <a:effectLst/>
              <a:latin typeface="+mn-lt"/>
              <a:ea typeface="+mn-ea"/>
              <a:cs typeface="+mn-cs"/>
            </a:rPr>
            <a:t>、１人当たりの額が</a:t>
          </a:r>
          <a:r>
            <a:rPr kumimoji="1" lang="ja-JP" altLang="en-US" sz="1400">
              <a:solidFill>
                <a:schemeClr val="dk1"/>
              </a:solidFill>
              <a:effectLst/>
              <a:latin typeface="+mn-lt"/>
              <a:ea typeface="+mn-ea"/>
              <a:cs typeface="+mn-cs"/>
            </a:rPr>
            <a:t>２２９円の減額に留まりました</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今後も業務改善に努め、コストの低減を図ります。</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157773</xdr:rowOff>
    </xdr:from>
    <xdr:to>
      <xdr:col>7</xdr:col>
      <xdr:colOff>152400</xdr:colOff>
      <xdr:row>81</xdr:row>
      <xdr:rowOff>158877</xdr:rowOff>
    </xdr:to>
    <xdr:cxnSp macro="">
      <xdr:nvCxnSpPr>
        <xdr:cNvPr id="192" name="直線コネクタ 191"/>
        <xdr:cNvCxnSpPr/>
      </xdr:nvCxnSpPr>
      <xdr:spPr>
        <a:xfrm flipV="1">
          <a:off x="4114800" y="14045223"/>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121298</xdr:rowOff>
    </xdr:from>
    <xdr:to>
      <xdr:col>6</xdr:col>
      <xdr:colOff>0</xdr:colOff>
      <xdr:row>81</xdr:row>
      <xdr:rowOff>158877</xdr:rowOff>
    </xdr:to>
    <xdr:cxnSp macro="">
      <xdr:nvCxnSpPr>
        <xdr:cNvPr id="195" name="直線コネクタ 194"/>
        <xdr:cNvCxnSpPr/>
      </xdr:nvCxnSpPr>
      <xdr:spPr>
        <a:xfrm>
          <a:off x="3225800" y="14008748"/>
          <a:ext cx="889000" cy="3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120328</xdr:rowOff>
    </xdr:from>
    <xdr:to>
      <xdr:col>4</xdr:col>
      <xdr:colOff>482600</xdr:colOff>
      <xdr:row>81</xdr:row>
      <xdr:rowOff>121298</xdr:rowOff>
    </xdr:to>
    <xdr:cxnSp macro="">
      <xdr:nvCxnSpPr>
        <xdr:cNvPr id="198" name="直線コネクタ 197"/>
        <xdr:cNvCxnSpPr/>
      </xdr:nvCxnSpPr>
      <xdr:spPr>
        <a:xfrm>
          <a:off x="2336800" y="14007778"/>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120328</xdr:rowOff>
    </xdr:from>
    <xdr:to>
      <xdr:col>3</xdr:col>
      <xdr:colOff>279400</xdr:colOff>
      <xdr:row>81</xdr:row>
      <xdr:rowOff>135027</xdr:rowOff>
    </xdr:to>
    <xdr:cxnSp macro="">
      <xdr:nvCxnSpPr>
        <xdr:cNvPr id="201" name="直線コネクタ 200"/>
        <xdr:cNvCxnSpPr/>
      </xdr:nvCxnSpPr>
      <xdr:spPr>
        <a:xfrm flipV="1">
          <a:off x="1447800" y="1400777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106973</xdr:rowOff>
    </xdr:from>
    <xdr:to>
      <xdr:col>7</xdr:col>
      <xdr:colOff>203200</xdr:colOff>
      <xdr:row>82</xdr:row>
      <xdr:rowOff>37123</xdr:rowOff>
    </xdr:to>
    <xdr:sp macro="" textlink="">
      <xdr:nvSpPr>
        <xdr:cNvPr id="211" name="円/楕円 210"/>
        <xdr:cNvSpPr/>
      </xdr:nvSpPr>
      <xdr:spPr>
        <a:xfrm>
          <a:off x="4902200" y="139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79050</xdr:rowOff>
    </xdr:from>
    <xdr:ext cx="762000" cy="259045"/>
    <xdr:sp macro="" textlink="">
      <xdr:nvSpPr>
        <xdr:cNvPr id="212" name="人件費・物件費等の状況該当値テキスト"/>
        <xdr:cNvSpPr txBox="1"/>
      </xdr:nvSpPr>
      <xdr:spPr>
        <a:xfrm>
          <a:off x="5041900" y="139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108077</xdr:rowOff>
    </xdr:from>
    <xdr:to>
      <xdr:col>6</xdr:col>
      <xdr:colOff>50800</xdr:colOff>
      <xdr:row>82</xdr:row>
      <xdr:rowOff>38227</xdr:rowOff>
    </xdr:to>
    <xdr:sp macro="" textlink="">
      <xdr:nvSpPr>
        <xdr:cNvPr id="213" name="円/楕円 212"/>
        <xdr:cNvSpPr/>
      </xdr:nvSpPr>
      <xdr:spPr>
        <a:xfrm>
          <a:off x="4064000" y="139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23004</xdr:rowOff>
    </xdr:from>
    <xdr:ext cx="736600" cy="259045"/>
    <xdr:sp macro="" textlink="">
      <xdr:nvSpPr>
        <xdr:cNvPr id="214" name="テキスト ボックス 213"/>
        <xdr:cNvSpPr txBox="1"/>
      </xdr:nvSpPr>
      <xdr:spPr>
        <a:xfrm>
          <a:off x="3733800" y="1408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70498</xdr:rowOff>
    </xdr:from>
    <xdr:to>
      <xdr:col>4</xdr:col>
      <xdr:colOff>533400</xdr:colOff>
      <xdr:row>82</xdr:row>
      <xdr:rowOff>648</xdr:rowOff>
    </xdr:to>
    <xdr:sp macro="" textlink="">
      <xdr:nvSpPr>
        <xdr:cNvPr id="215" name="円/楕円 214"/>
        <xdr:cNvSpPr/>
      </xdr:nvSpPr>
      <xdr:spPr>
        <a:xfrm>
          <a:off x="3175000" y="139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156875</xdr:rowOff>
    </xdr:from>
    <xdr:ext cx="762000" cy="259045"/>
    <xdr:sp macro="" textlink="">
      <xdr:nvSpPr>
        <xdr:cNvPr id="216" name="テキスト ボックス 215"/>
        <xdr:cNvSpPr txBox="1"/>
      </xdr:nvSpPr>
      <xdr:spPr>
        <a:xfrm>
          <a:off x="2844800" y="140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69528</xdr:rowOff>
    </xdr:from>
    <xdr:to>
      <xdr:col>3</xdr:col>
      <xdr:colOff>330200</xdr:colOff>
      <xdr:row>81</xdr:row>
      <xdr:rowOff>171128</xdr:rowOff>
    </xdr:to>
    <xdr:sp macro="" textlink="">
      <xdr:nvSpPr>
        <xdr:cNvPr id="217" name="円/楕円 216"/>
        <xdr:cNvSpPr/>
      </xdr:nvSpPr>
      <xdr:spPr>
        <a:xfrm>
          <a:off x="2286000" y="139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155905</xdr:rowOff>
    </xdr:from>
    <xdr:ext cx="762000" cy="259045"/>
    <xdr:sp macro="" textlink="">
      <xdr:nvSpPr>
        <xdr:cNvPr id="218" name="テキスト ボックス 217"/>
        <xdr:cNvSpPr txBox="1"/>
      </xdr:nvSpPr>
      <xdr:spPr>
        <a:xfrm>
          <a:off x="1955800" y="1404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84227</xdr:rowOff>
    </xdr:from>
    <xdr:to>
      <xdr:col>2</xdr:col>
      <xdr:colOff>127000</xdr:colOff>
      <xdr:row>82</xdr:row>
      <xdr:rowOff>14377</xdr:rowOff>
    </xdr:to>
    <xdr:sp macro="" textlink="">
      <xdr:nvSpPr>
        <xdr:cNvPr id="219" name="円/楕円 218"/>
        <xdr:cNvSpPr/>
      </xdr:nvSpPr>
      <xdr:spPr>
        <a:xfrm>
          <a:off x="1397000" y="13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170604</xdr:rowOff>
    </xdr:from>
    <xdr:ext cx="762000" cy="259045"/>
    <xdr:sp macro="" textlink="">
      <xdr:nvSpPr>
        <xdr:cNvPr id="220" name="テキスト ボックス 219"/>
        <xdr:cNvSpPr txBox="1"/>
      </xdr:nvSpPr>
      <xdr:spPr>
        <a:xfrm>
          <a:off x="1066800" y="14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ラスパイレス指数は</a:t>
          </a:r>
          <a:r>
            <a:rPr kumimoji="1" lang="ja-JP" altLang="en-US" sz="1400">
              <a:solidFill>
                <a:schemeClr val="dk1"/>
              </a:solidFill>
              <a:effectLst/>
              <a:latin typeface="+mn-lt"/>
              <a:ea typeface="+mn-ea"/>
              <a:cs typeface="+mn-cs"/>
            </a:rPr>
            <a:t>１００．４</a:t>
          </a:r>
          <a:r>
            <a:rPr kumimoji="1" lang="ja-JP" altLang="ja-JP" sz="1400">
              <a:solidFill>
                <a:schemeClr val="dk1"/>
              </a:solidFill>
              <a:effectLst/>
              <a:latin typeface="+mn-lt"/>
              <a:ea typeface="+mn-ea"/>
              <a:cs typeface="+mn-cs"/>
            </a:rPr>
            <a:t>と前年度と比較して</a:t>
          </a:r>
          <a:r>
            <a:rPr kumimoji="1" lang="ja-JP" altLang="en-US" sz="1400">
              <a:solidFill>
                <a:schemeClr val="dk1"/>
              </a:solidFill>
              <a:effectLst/>
              <a:latin typeface="+mn-lt"/>
              <a:ea typeface="+mn-ea"/>
              <a:cs typeface="+mn-cs"/>
            </a:rPr>
            <a:t>０．１</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上昇</a:t>
          </a:r>
          <a:r>
            <a:rPr kumimoji="1" lang="ja-JP" altLang="ja-JP" sz="1400">
              <a:solidFill>
                <a:schemeClr val="dk1"/>
              </a:solidFill>
              <a:effectLst/>
              <a:latin typeface="+mn-lt"/>
              <a:ea typeface="+mn-ea"/>
              <a:cs typeface="+mn-cs"/>
            </a:rPr>
            <a:t>しています。</a:t>
          </a:r>
          <a:endParaRPr lang="ja-JP" altLang="ja-JP" sz="1800">
            <a:effectLst/>
          </a:endParaRPr>
        </a:p>
        <a:p>
          <a:r>
            <a:rPr kumimoji="1" lang="ja-JP" altLang="ja-JP" sz="1400">
              <a:solidFill>
                <a:schemeClr val="dk1"/>
              </a:solidFill>
              <a:effectLst/>
              <a:latin typeface="+mn-lt"/>
              <a:ea typeface="+mn-ea"/>
              <a:cs typeface="+mn-cs"/>
            </a:rPr>
            <a:t>　この主な要因としては、経験年数階層内における職員分布の変動（職員構成の変動）によるものです。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若手職員が極端に少ないなどの職員の年齢構成のばらつきの均衡を図ることなど水準低下を図ります。</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83</xdr:row>
      <xdr:rowOff>160161</xdr:rowOff>
    </xdr:to>
    <xdr:cxnSp macro="">
      <xdr:nvCxnSpPr>
        <xdr:cNvPr id="254" name="直線コネクタ 253"/>
        <xdr:cNvCxnSpPr/>
      </xdr:nvCxnSpPr>
      <xdr:spPr>
        <a:xfrm>
          <a:off x="16179800" y="143771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83</xdr:row>
      <xdr:rowOff>146755</xdr:rowOff>
    </xdr:to>
    <xdr:cxnSp macro="">
      <xdr:nvCxnSpPr>
        <xdr:cNvPr id="257" name="直線コネクタ 256"/>
        <xdr:cNvCxnSpPr/>
      </xdr:nvCxnSpPr>
      <xdr:spPr>
        <a:xfrm>
          <a:off x="15290800" y="142698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83</xdr:row>
      <xdr:rowOff>39511</xdr:rowOff>
    </xdr:to>
    <xdr:cxnSp macro="">
      <xdr:nvCxnSpPr>
        <xdr:cNvPr id="260" name="直線コネクタ 259"/>
        <xdr:cNvCxnSpPr/>
      </xdr:nvCxnSpPr>
      <xdr:spPr>
        <a:xfrm>
          <a:off x="14401800" y="1421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88</xdr:row>
      <xdr:rowOff>160866</xdr:rowOff>
    </xdr:to>
    <xdr:cxnSp macro="">
      <xdr:nvCxnSpPr>
        <xdr:cNvPr id="263" name="直線コネクタ 262"/>
        <xdr:cNvCxnSpPr/>
      </xdr:nvCxnSpPr>
      <xdr:spPr>
        <a:xfrm flipV="1">
          <a:off x="13512800" y="1421623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3" name="円/楕円 272"/>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4"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75" name="円/楕円 274"/>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36282</xdr:rowOff>
    </xdr:from>
    <xdr:ext cx="736600" cy="259045"/>
    <xdr:sp macro="" textlink="">
      <xdr:nvSpPr>
        <xdr:cNvPr id="276" name="テキスト ボックス 275"/>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7" name="円/楕円 276"/>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8" name="テキスト ボックス 277"/>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79" name="円/楕円 278"/>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80" name="テキスト ボックス 279"/>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人口千人当たり職員数は</a:t>
          </a:r>
          <a:r>
            <a:rPr kumimoji="1" lang="ja-JP" altLang="en-US" sz="1400">
              <a:solidFill>
                <a:schemeClr val="dk1"/>
              </a:solidFill>
              <a:effectLst/>
              <a:latin typeface="+mn-lt"/>
              <a:ea typeface="+mn-ea"/>
              <a:cs typeface="+mn-cs"/>
            </a:rPr>
            <a:t>８．１６</a:t>
          </a:r>
          <a:r>
            <a:rPr kumimoji="1" lang="ja-JP" altLang="ja-JP" sz="1400">
              <a:solidFill>
                <a:schemeClr val="dk1"/>
              </a:solidFill>
              <a:effectLst/>
              <a:latin typeface="+mn-lt"/>
              <a:ea typeface="+mn-ea"/>
              <a:cs typeface="+mn-cs"/>
            </a:rPr>
            <a:t>人と前年度と比較して</a:t>
          </a:r>
          <a:r>
            <a:rPr kumimoji="1" lang="ja-JP" altLang="en-US" sz="1400">
              <a:solidFill>
                <a:schemeClr val="dk1"/>
              </a:solidFill>
              <a:effectLst/>
              <a:latin typeface="+mn-lt"/>
              <a:ea typeface="+mn-ea"/>
              <a:cs typeface="+mn-cs"/>
            </a:rPr>
            <a:t>０．０８</a:t>
          </a:r>
          <a:r>
            <a:rPr kumimoji="1" lang="ja-JP" altLang="ja-JP" sz="1400">
              <a:solidFill>
                <a:schemeClr val="dk1"/>
              </a:solidFill>
              <a:effectLst/>
              <a:latin typeface="+mn-lt"/>
              <a:ea typeface="+mn-ea"/>
              <a:cs typeface="+mn-cs"/>
            </a:rPr>
            <a:t>ポイント増加しています。津市では合併以降、合併時の総職員の定員管理の適正化に取り組み、</a:t>
          </a:r>
          <a:r>
            <a:rPr kumimoji="1" lang="ja-JP" altLang="en-US" sz="1400">
              <a:solidFill>
                <a:schemeClr val="dk1"/>
              </a:solidFill>
              <a:effectLst/>
              <a:latin typeface="+mn-lt"/>
              <a:ea typeface="+mn-ea"/>
              <a:cs typeface="+mn-cs"/>
            </a:rPr>
            <a:t>平成２６年度には</a:t>
          </a:r>
          <a:r>
            <a:rPr kumimoji="1" lang="ja-JP" altLang="ja-JP" sz="1400">
              <a:solidFill>
                <a:schemeClr val="dk1"/>
              </a:solidFill>
              <a:effectLst/>
              <a:latin typeface="+mn-lt"/>
              <a:ea typeface="+mn-ea"/>
              <a:cs typeface="+mn-cs"/>
            </a:rPr>
            <a:t>２割削減を達成しましたが、分母となる人口</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減少したことにより指数は増加しました。</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23949</xdr:rowOff>
    </xdr:from>
    <xdr:to>
      <xdr:col>24</xdr:col>
      <xdr:colOff>558800</xdr:colOff>
      <xdr:row>66</xdr:row>
      <xdr:rowOff>51526</xdr:rowOff>
    </xdr:to>
    <xdr:cxnSp macro="">
      <xdr:nvCxnSpPr>
        <xdr:cNvPr id="319" name="直線コネクタ 318"/>
        <xdr:cNvCxnSpPr/>
      </xdr:nvCxnSpPr>
      <xdr:spPr>
        <a:xfrm>
          <a:off x="16179800" y="1133964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20501</xdr:rowOff>
    </xdr:from>
    <xdr:to>
      <xdr:col>23</xdr:col>
      <xdr:colOff>406400</xdr:colOff>
      <xdr:row>66</xdr:row>
      <xdr:rowOff>23949</xdr:rowOff>
    </xdr:to>
    <xdr:cxnSp macro="">
      <xdr:nvCxnSpPr>
        <xdr:cNvPr id="322" name="直線コネクタ 321"/>
        <xdr:cNvCxnSpPr/>
      </xdr:nvCxnSpPr>
      <xdr:spPr>
        <a:xfrm>
          <a:off x="15290800" y="113362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171269</xdr:rowOff>
    </xdr:from>
    <xdr:to>
      <xdr:col>22</xdr:col>
      <xdr:colOff>203200</xdr:colOff>
      <xdr:row>66</xdr:row>
      <xdr:rowOff>20501</xdr:rowOff>
    </xdr:to>
    <xdr:cxnSp macro="">
      <xdr:nvCxnSpPr>
        <xdr:cNvPr id="325" name="直線コネクタ 324"/>
        <xdr:cNvCxnSpPr/>
      </xdr:nvCxnSpPr>
      <xdr:spPr>
        <a:xfrm>
          <a:off x="14401800" y="113155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157480</xdr:rowOff>
    </xdr:from>
    <xdr:to>
      <xdr:col>21</xdr:col>
      <xdr:colOff>0</xdr:colOff>
      <xdr:row>65</xdr:row>
      <xdr:rowOff>171269</xdr:rowOff>
    </xdr:to>
    <xdr:cxnSp macro="">
      <xdr:nvCxnSpPr>
        <xdr:cNvPr id="328" name="直線コネクタ 327"/>
        <xdr:cNvCxnSpPr/>
      </xdr:nvCxnSpPr>
      <xdr:spPr>
        <a:xfrm>
          <a:off x="13512800" y="113017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0" name="テキスト ボックス 329"/>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2" name="テキスト ボックス 33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726</xdr:rowOff>
    </xdr:from>
    <xdr:to>
      <xdr:col>24</xdr:col>
      <xdr:colOff>609600</xdr:colOff>
      <xdr:row>66</xdr:row>
      <xdr:rowOff>102326</xdr:rowOff>
    </xdr:to>
    <xdr:sp macro="" textlink="">
      <xdr:nvSpPr>
        <xdr:cNvPr id="338" name="円/楕円 337"/>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68053</xdr:rowOff>
    </xdr:from>
    <xdr:ext cx="762000" cy="259045"/>
    <xdr:sp macro="" textlink="">
      <xdr:nvSpPr>
        <xdr:cNvPr id="339" name="定員管理の状況該当値テキスト"/>
        <xdr:cNvSpPr txBox="1"/>
      </xdr:nvSpPr>
      <xdr:spPr>
        <a:xfrm>
          <a:off x="17106900" y="112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144599</xdr:rowOff>
    </xdr:from>
    <xdr:to>
      <xdr:col>23</xdr:col>
      <xdr:colOff>457200</xdr:colOff>
      <xdr:row>66</xdr:row>
      <xdr:rowOff>74749</xdr:rowOff>
    </xdr:to>
    <xdr:sp macro="" textlink="">
      <xdr:nvSpPr>
        <xdr:cNvPr id="340" name="円/楕円 339"/>
        <xdr:cNvSpPr/>
      </xdr:nvSpPr>
      <xdr:spPr>
        <a:xfrm>
          <a:off x="16129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59526</xdr:rowOff>
    </xdr:from>
    <xdr:ext cx="736600" cy="259045"/>
    <xdr:sp macro="" textlink="">
      <xdr:nvSpPr>
        <xdr:cNvPr id="341" name="テキスト ボックス 340"/>
        <xdr:cNvSpPr txBox="1"/>
      </xdr:nvSpPr>
      <xdr:spPr>
        <a:xfrm>
          <a:off x="15798800" y="1137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141151</xdr:rowOff>
    </xdr:from>
    <xdr:to>
      <xdr:col>22</xdr:col>
      <xdr:colOff>254000</xdr:colOff>
      <xdr:row>66</xdr:row>
      <xdr:rowOff>71301</xdr:rowOff>
    </xdr:to>
    <xdr:sp macro="" textlink="">
      <xdr:nvSpPr>
        <xdr:cNvPr id="342" name="円/楕円 341"/>
        <xdr:cNvSpPr/>
      </xdr:nvSpPr>
      <xdr:spPr>
        <a:xfrm>
          <a:off x="15240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56078</xdr:rowOff>
    </xdr:from>
    <xdr:ext cx="762000" cy="259045"/>
    <xdr:sp macro="" textlink="">
      <xdr:nvSpPr>
        <xdr:cNvPr id="343" name="テキスト ボックス 342"/>
        <xdr:cNvSpPr txBox="1"/>
      </xdr:nvSpPr>
      <xdr:spPr>
        <a:xfrm>
          <a:off x="14909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120469</xdr:rowOff>
    </xdr:from>
    <xdr:to>
      <xdr:col>21</xdr:col>
      <xdr:colOff>50800</xdr:colOff>
      <xdr:row>66</xdr:row>
      <xdr:rowOff>50619</xdr:rowOff>
    </xdr:to>
    <xdr:sp macro="" textlink="">
      <xdr:nvSpPr>
        <xdr:cNvPr id="344" name="円/楕円 343"/>
        <xdr:cNvSpPr/>
      </xdr:nvSpPr>
      <xdr:spPr>
        <a:xfrm>
          <a:off x="14351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35396</xdr:rowOff>
    </xdr:from>
    <xdr:ext cx="762000" cy="259045"/>
    <xdr:sp macro="" textlink="">
      <xdr:nvSpPr>
        <xdr:cNvPr id="345" name="テキスト ボックス 344"/>
        <xdr:cNvSpPr txBox="1"/>
      </xdr:nvSpPr>
      <xdr:spPr>
        <a:xfrm>
          <a:off x="14020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106680</xdr:rowOff>
    </xdr:from>
    <xdr:to>
      <xdr:col>19</xdr:col>
      <xdr:colOff>533400</xdr:colOff>
      <xdr:row>66</xdr:row>
      <xdr:rowOff>36830</xdr:rowOff>
    </xdr:to>
    <xdr:sp macro="" textlink="">
      <xdr:nvSpPr>
        <xdr:cNvPr id="346" name="円/楕円 345"/>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21607</xdr:rowOff>
    </xdr:from>
    <xdr:ext cx="762000" cy="259045"/>
    <xdr:sp macro="" textlink="">
      <xdr:nvSpPr>
        <xdr:cNvPr id="347" name="テキスト ボックス 346"/>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準</a:t>
          </a:r>
          <a:r>
            <a:rPr kumimoji="1" lang="ja-JP" altLang="ja-JP" sz="1400">
              <a:solidFill>
                <a:schemeClr val="dk1"/>
              </a:solidFill>
              <a:effectLst/>
              <a:latin typeface="+mn-lt"/>
              <a:ea typeface="+mn-ea"/>
              <a:cs typeface="+mn-cs"/>
            </a:rPr>
            <a:t>元利償還金の減少や債務負担額の減少などにより実質的な公債費の額が減少</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単年度数値は</a:t>
          </a:r>
          <a:r>
            <a:rPr kumimoji="1" lang="ja-JP" altLang="en-US" sz="1400">
              <a:solidFill>
                <a:schemeClr val="dk1"/>
              </a:solidFill>
              <a:effectLst/>
              <a:latin typeface="+mn-lt"/>
              <a:ea typeface="+mn-ea"/>
              <a:cs typeface="+mn-cs"/>
            </a:rPr>
            <a:t>４．８</a:t>
          </a:r>
          <a:r>
            <a:rPr kumimoji="1" lang="ja-JP" altLang="ja-JP" sz="1400">
              <a:solidFill>
                <a:schemeClr val="dk1"/>
              </a:solidFill>
              <a:effectLst/>
              <a:latin typeface="+mn-lt"/>
              <a:ea typeface="+mn-ea"/>
              <a:cs typeface="+mn-cs"/>
            </a:rPr>
            <a:t>％と前年比</a:t>
          </a:r>
          <a:r>
            <a:rPr kumimoji="1" lang="ja-JP" altLang="en-US" sz="1400">
              <a:solidFill>
                <a:schemeClr val="dk1"/>
              </a:solidFill>
              <a:effectLst/>
              <a:latin typeface="+mn-lt"/>
              <a:ea typeface="+mn-ea"/>
              <a:cs typeface="+mn-cs"/>
            </a:rPr>
            <a:t>１．４</a:t>
          </a:r>
          <a:r>
            <a:rPr kumimoji="1" lang="ja-JP" altLang="ja-JP" sz="1400">
              <a:solidFill>
                <a:schemeClr val="dk1"/>
              </a:solidFill>
              <a:effectLst/>
              <a:latin typeface="+mn-lt"/>
              <a:ea typeface="+mn-ea"/>
              <a:cs typeface="+mn-cs"/>
            </a:rPr>
            <a:t>％改善し、比率である３</a:t>
          </a:r>
          <a:r>
            <a:rPr kumimoji="1" lang="ja-JP" altLang="en-US" sz="1400">
              <a:solidFill>
                <a:schemeClr val="dk1"/>
              </a:solidFill>
              <a:effectLst/>
              <a:latin typeface="+mn-lt"/>
              <a:ea typeface="+mn-ea"/>
              <a:cs typeface="+mn-cs"/>
            </a:rPr>
            <a:t>か</a:t>
          </a:r>
          <a:r>
            <a:rPr kumimoji="1" lang="ja-JP" altLang="ja-JP" sz="1400">
              <a:solidFill>
                <a:schemeClr val="dk1"/>
              </a:solidFill>
              <a:effectLst/>
              <a:latin typeface="+mn-lt"/>
              <a:ea typeface="+mn-ea"/>
              <a:cs typeface="+mn-cs"/>
            </a:rPr>
            <a:t>年平均値は</a:t>
          </a:r>
          <a:r>
            <a:rPr kumimoji="1" lang="ja-JP" altLang="en-US" sz="1400">
              <a:solidFill>
                <a:schemeClr val="dk1"/>
              </a:solidFill>
              <a:effectLst/>
              <a:latin typeface="+mn-lt"/>
              <a:ea typeface="+mn-ea"/>
              <a:cs typeface="+mn-cs"/>
            </a:rPr>
            <a:t>７．２</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１．１</a:t>
          </a:r>
          <a:r>
            <a:rPr kumimoji="1" lang="ja-JP" altLang="ja-JP" sz="1400">
              <a:solidFill>
                <a:schemeClr val="dk1"/>
              </a:solidFill>
              <a:effectLst/>
              <a:latin typeface="+mn-lt"/>
              <a:ea typeface="+mn-ea"/>
              <a:cs typeface="+mn-cs"/>
            </a:rPr>
            <a:t>％改善して</a:t>
          </a:r>
          <a:r>
            <a:rPr kumimoji="1" lang="ja-JP" altLang="en-US" sz="1400">
              <a:solidFill>
                <a:schemeClr val="dk1"/>
              </a:solidFill>
              <a:effectLst/>
              <a:latin typeface="+mn-lt"/>
              <a:ea typeface="+mn-ea"/>
              <a:cs typeface="+mn-cs"/>
            </a:rPr>
            <a:t>おり、今後も低下するものと見込んでいます。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３か年平均が高い理由は、平成２６年度に新斎場ＰＦＩの公有財産購入を執行したことにより実質的な公債費の総額が約２０億円増加したことが主な要因となっています。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43</xdr:row>
      <xdr:rowOff>49288</xdr:rowOff>
    </xdr:to>
    <xdr:cxnSp macro="">
      <xdr:nvCxnSpPr>
        <xdr:cNvPr id="382" name="直線コネクタ 381"/>
        <xdr:cNvCxnSpPr/>
      </xdr:nvCxnSpPr>
      <xdr:spPr>
        <a:xfrm flipV="1">
          <a:off x="16179800" y="729524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49288</xdr:rowOff>
    </xdr:from>
    <xdr:to>
      <xdr:col>23</xdr:col>
      <xdr:colOff>406400</xdr:colOff>
      <xdr:row>43</xdr:row>
      <xdr:rowOff>152702</xdr:rowOff>
    </xdr:to>
    <xdr:cxnSp macro="">
      <xdr:nvCxnSpPr>
        <xdr:cNvPr id="385" name="直線コネクタ 384"/>
        <xdr:cNvCxnSpPr/>
      </xdr:nvCxnSpPr>
      <xdr:spPr>
        <a:xfrm flipV="1">
          <a:off x="15290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118231</xdr:rowOff>
    </xdr:from>
    <xdr:to>
      <xdr:col>22</xdr:col>
      <xdr:colOff>203200</xdr:colOff>
      <xdr:row>43</xdr:row>
      <xdr:rowOff>152702</xdr:rowOff>
    </xdr:to>
    <xdr:cxnSp macro="">
      <xdr:nvCxnSpPr>
        <xdr:cNvPr id="388" name="直線コネクタ 387"/>
        <xdr:cNvCxnSpPr/>
      </xdr:nvCxnSpPr>
      <xdr:spPr>
        <a:xfrm>
          <a:off x="14401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118231</xdr:rowOff>
    </xdr:from>
    <xdr:to>
      <xdr:col>21</xdr:col>
      <xdr:colOff>0</xdr:colOff>
      <xdr:row>44</xdr:row>
      <xdr:rowOff>50195</xdr:rowOff>
    </xdr:to>
    <xdr:cxnSp macro="">
      <xdr:nvCxnSpPr>
        <xdr:cNvPr id="391" name="直線コネクタ 390"/>
        <xdr:cNvCxnSpPr/>
      </xdr:nvCxnSpPr>
      <xdr:spPr>
        <a:xfrm flipV="1">
          <a:off x="13512800" y="74905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01" name="円/楕円 400"/>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02"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169938</xdr:rowOff>
    </xdr:from>
    <xdr:to>
      <xdr:col>23</xdr:col>
      <xdr:colOff>457200</xdr:colOff>
      <xdr:row>43</xdr:row>
      <xdr:rowOff>100088</xdr:rowOff>
    </xdr:to>
    <xdr:sp macro="" textlink="">
      <xdr:nvSpPr>
        <xdr:cNvPr id="403" name="円/楕円 402"/>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84865</xdr:rowOff>
    </xdr:from>
    <xdr:ext cx="736600" cy="259045"/>
    <xdr:sp macro="" textlink="">
      <xdr:nvSpPr>
        <xdr:cNvPr id="404" name="テキスト ボックス 403"/>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101902</xdr:rowOff>
    </xdr:from>
    <xdr:to>
      <xdr:col>22</xdr:col>
      <xdr:colOff>254000</xdr:colOff>
      <xdr:row>44</xdr:row>
      <xdr:rowOff>32052</xdr:rowOff>
    </xdr:to>
    <xdr:sp macro="" textlink="">
      <xdr:nvSpPr>
        <xdr:cNvPr id="405" name="円/楕円 404"/>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16829</xdr:rowOff>
    </xdr:from>
    <xdr:ext cx="762000" cy="259045"/>
    <xdr:sp macro="" textlink="">
      <xdr:nvSpPr>
        <xdr:cNvPr id="406" name="テキスト ボックス 405"/>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07" name="円/楕円 406"/>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153808</xdr:rowOff>
    </xdr:from>
    <xdr:ext cx="762000" cy="259045"/>
    <xdr:sp macro="" textlink="">
      <xdr:nvSpPr>
        <xdr:cNvPr id="408" name="テキスト ボックス 407"/>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170845</xdr:rowOff>
    </xdr:from>
    <xdr:to>
      <xdr:col>19</xdr:col>
      <xdr:colOff>533400</xdr:colOff>
      <xdr:row>44</xdr:row>
      <xdr:rowOff>100995</xdr:rowOff>
    </xdr:to>
    <xdr:sp macro="" textlink="">
      <xdr:nvSpPr>
        <xdr:cNvPr id="409" name="円/楕円 408"/>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85772</xdr:rowOff>
    </xdr:from>
    <xdr:ext cx="762000" cy="259045"/>
    <xdr:sp macro="" textlink="">
      <xdr:nvSpPr>
        <xdr:cNvPr id="410" name="テキスト ボックス 409"/>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平成２８年度は４２％となり、前年度比０．３％の悪化となりました。</a:t>
          </a:r>
          <a:endParaRPr kumimoji="1" lang="en-US" altLang="ja-JP" sz="1050">
            <a:latin typeface="ＭＳ Ｐゴシック"/>
          </a:endParaRPr>
        </a:p>
        <a:p>
          <a:r>
            <a:rPr kumimoji="1" lang="ja-JP" altLang="en-US" sz="1050">
              <a:latin typeface="ＭＳ Ｐゴシック"/>
            </a:rPr>
            <a:t>　スポーツ施設建設など大規模事業に伴う地方債残高の増加や充当可能基金の減少などがありましたが、公営企業債残高の減少、若年化等に伴う退職手当の減少、合併特例債残高の増加に伴う算入見込額の増加などにより将来負担への影響は少額に留まりました。</a:t>
          </a:r>
          <a:endParaRPr kumimoji="1" lang="en-US" altLang="ja-JP" sz="105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は一定程度上昇が見込まれるため</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有利な財源を確保するなど、引き続き、</a:t>
          </a:r>
          <a:r>
            <a:rPr kumimoji="1" lang="ja-JP" altLang="ja-JP" sz="1050">
              <a:solidFill>
                <a:schemeClr val="dk1"/>
              </a:solidFill>
              <a:effectLst/>
              <a:latin typeface="+mn-lt"/>
              <a:ea typeface="+mn-ea"/>
              <a:cs typeface="+mn-cs"/>
            </a:rPr>
            <a:t>財政の健全化に努めます。</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なお、平成２６年度の将来負担比率の算定において、過年度の算定に誤りがあったことが判明したことから、数値を訂正しています。正しくは平成２４年度が５１．９％、平成２５年度は５１．１％となります。</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15028</xdr:rowOff>
    </xdr:from>
    <xdr:to>
      <xdr:col>24</xdr:col>
      <xdr:colOff>558800</xdr:colOff>
      <xdr:row>17</xdr:row>
      <xdr:rowOff>19050</xdr:rowOff>
    </xdr:to>
    <xdr:cxnSp macro="">
      <xdr:nvCxnSpPr>
        <xdr:cNvPr id="444" name="直線コネクタ 443"/>
        <xdr:cNvCxnSpPr/>
      </xdr:nvCxnSpPr>
      <xdr:spPr>
        <a:xfrm>
          <a:off x="16179800" y="292967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15028</xdr:rowOff>
    </xdr:from>
    <xdr:to>
      <xdr:col>23</xdr:col>
      <xdr:colOff>406400</xdr:colOff>
      <xdr:row>17</xdr:row>
      <xdr:rowOff>59267</xdr:rowOff>
    </xdr:to>
    <xdr:cxnSp macro="">
      <xdr:nvCxnSpPr>
        <xdr:cNvPr id="447" name="直線コネクタ 446"/>
        <xdr:cNvCxnSpPr/>
      </xdr:nvCxnSpPr>
      <xdr:spPr>
        <a:xfrm flipV="1">
          <a:off x="15290800" y="292967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59267</xdr:rowOff>
    </xdr:from>
    <xdr:to>
      <xdr:col>22</xdr:col>
      <xdr:colOff>203200</xdr:colOff>
      <xdr:row>17</xdr:row>
      <xdr:rowOff>150425</xdr:rowOff>
    </xdr:to>
    <xdr:cxnSp macro="">
      <xdr:nvCxnSpPr>
        <xdr:cNvPr id="450" name="直線コネクタ 449"/>
        <xdr:cNvCxnSpPr/>
      </xdr:nvCxnSpPr>
      <xdr:spPr>
        <a:xfrm flipV="1">
          <a:off x="14401800" y="2973917"/>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150425</xdr:rowOff>
    </xdr:from>
    <xdr:to>
      <xdr:col>21</xdr:col>
      <xdr:colOff>0</xdr:colOff>
      <xdr:row>17</xdr:row>
      <xdr:rowOff>155787</xdr:rowOff>
    </xdr:to>
    <xdr:cxnSp macro="">
      <xdr:nvCxnSpPr>
        <xdr:cNvPr id="453" name="直線コネクタ 452"/>
        <xdr:cNvCxnSpPr/>
      </xdr:nvCxnSpPr>
      <xdr:spPr>
        <a:xfrm flipV="1">
          <a:off x="13512800" y="306507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139700</xdr:rowOff>
    </xdr:from>
    <xdr:to>
      <xdr:col>24</xdr:col>
      <xdr:colOff>609600</xdr:colOff>
      <xdr:row>17</xdr:row>
      <xdr:rowOff>69850</xdr:rowOff>
    </xdr:to>
    <xdr:sp macro="" textlink="">
      <xdr:nvSpPr>
        <xdr:cNvPr id="463" name="円/楕円 462"/>
        <xdr:cNvSpPr/>
      </xdr:nvSpPr>
      <xdr:spPr>
        <a:xfrm>
          <a:off x="16967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111777</xdr:rowOff>
    </xdr:from>
    <xdr:ext cx="762000" cy="259045"/>
    <xdr:sp macro="" textlink="">
      <xdr:nvSpPr>
        <xdr:cNvPr id="464" name="将来負担の状況該当値テキスト"/>
        <xdr:cNvSpPr txBox="1"/>
      </xdr:nvSpPr>
      <xdr:spPr>
        <a:xfrm>
          <a:off x="17106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135678</xdr:rowOff>
    </xdr:from>
    <xdr:to>
      <xdr:col>23</xdr:col>
      <xdr:colOff>457200</xdr:colOff>
      <xdr:row>17</xdr:row>
      <xdr:rowOff>65828</xdr:rowOff>
    </xdr:to>
    <xdr:sp macro="" textlink="">
      <xdr:nvSpPr>
        <xdr:cNvPr id="465" name="円/楕円 464"/>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50605</xdr:rowOff>
    </xdr:from>
    <xdr:ext cx="736600" cy="259045"/>
    <xdr:sp macro="" textlink="">
      <xdr:nvSpPr>
        <xdr:cNvPr id="466" name="テキスト ボックス 465"/>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8467</xdr:rowOff>
    </xdr:from>
    <xdr:to>
      <xdr:col>22</xdr:col>
      <xdr:colOff>254000</xdr:colOff>
      <xdr:row>17</xdr:row>
      <xdr:rowOff>110067</xdr:rowOff>
    </xdr:to>
    <xdr:sp macro="" textlink="">
      <xdr:nvSpPr>
        <xdr:cNvPr id="467" name="円/楕円 466"/>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94844</xdr:rowOff>
    </xdr:from>
    <xdr:ext cx="762000" cy="259045"/>
    <xdr:sp macro="" textlink="">
      <xdr:nvSpPr>
        <xdr:cNvPr id="468" name="テキスト ボックス 467"/>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99625</xdr:rowOff>
    </xdr:from>
    <xdr:to>
      <xdr:col>21</xdr:col>
      <xdr:colOff>50800</xdr:colOff>
      <xdr:row>18</xdr:row>
      <xdr:rowOff>29775</xdr:rowOff>
    </xdr:to>
    <xdr:sp macro="" textlink="">
      <xdr:nvSpPr>
        <xdr:cNvPr id="469" name="円/楕円 468"/>
        <xdr:cNvSpPr/>
      </xdr:nvSpPr>
      <xdr:spPr>
        <a:xfrm>
          <a:off x="14351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14552</xdr:rowOff>
    </xdr:from>
    <xdr:ext cx="762000" cy="259045"/>
    <xdr:sp macro="" textlink="">
      <xdr:nvSpPr>
        <xdr:cNvPr id="470" name="テキスト ボックス 469"/>
        <xdr:cNvSpPr txBox="1"/>
      </xdr:nvSpPr>
      <xdr:spPr>
        <a:xfrm>
          <a:off x="14020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71" name="円/楕円 470"/>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72" name="テキスト ボックス 471"/>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本市では、</a:t>
          </a:r>
          <a:r>
            <a:rPr kumimoji="1" lang="ja-JP" altLang="ja-JP" sz="1200">
              <a:solidFill>
                <a:schemeClr val="dk1"/>
              </a:solidFill>
              <a:effectLst/>
              <a:latin typeface="+mn-lt"/>
              <a:ea typeface="+mn-ea"/>
              <a:cs typeface="+mn-cs"/>
            </a:rPr>
            <a:t>合併時の総職員の定員管理の適正化に</a:t>
          </a:r>
          <a:r>
            <a:rPr kumimoji="1" lang="ja-JP" altLang="en-US" sz="1200">
              <a:solidFill>
                <a:schemeClr val="dk1"/>
              </a:solidFill>
              <a:effectLst/>
              <a:latin typeface="+mn-lt"/>
              <a:ea typeface="+mn-ea"/>
              <a:cs typeface="+mn-cs"/>
            </a:rPr>
            <a:t>取り組み、</a:t>
          </a:r>
          <a:r>
            <a:rPr kumimoji="1" lang="ja-JP" altLang="ja-JP" sz="1200">
              <a:solidFill>
                <a:schemeClr val="dk1"/>
              </a:solidFill>
              <a:effectLst/>
              <a:latin typeface="+mn-lt"/>
              <a:ea typeface="+mn-ea"/>
              <a:cs typeface="+mn-cs"/>
            </a:rPr>
            <a:t>平成２６年度には２割削減を達成</a:t>
          </a:r>
          <a:r>
            <a:rPr kumimoji="1" lang="ja-JP" altLang="en-US" sz="1200">
              <a:solidFill>
                <a:schemeClr val="dk1"/>
              </a:solidFill>
              <a:effectLst/>
              <a:latin typeface="+mn-lt"/>
              <a:ea typeface="+mn-ea"/>
              <a:cs typeface="+mn-cs"/>
            </a:rPr>
            <a:t>しています。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平成２８年度は、</a:t>
          </a:r>
          <a:r>
            <a:rPr kumimoji="1" lang="ja-JP" altLang="ja-JP" sz="1200">
              <a:solidFill>
                <a:schemeClr val="dk1"/>
              </a:solidFill>
              <a:effectLst/>
              <a:latin typeface="+mn-lt"/>
              <a:ea typeface="+mn-ea"/>
              <a:cs typeface="+mn-cs"/>
            </a:rPr>
            <a:t>国勢調査事務</a:t>
          </a:r>
          <a:r>
            <a:rPr kumimoji="1" lang="ja-JP" altLang="en-US" sz="1200">
              <a:solidFill>
                <a:schemeClr val="dk1"/>
              </a:solidFill>
              <a:effectLst/>
              <a:latin typeface="+mn-lt"/>
              <a:ea typeface="+mn-ea"/>
              <a:cs typeface="+mn-cs"/>
            </a:rPr>
            <a:t>の減など</a:t>
          </a:r>
          <a:r>
            <a:rPr kumimoji="1" lang="ja-JP" altLang="ja-JP" sz="1200">
              <a:solidFill>
                <a:schemeClr val="dk1"/>
              </a:solidFill>
              <a:effectLst/>
              <a:latin typeface="+mn-lt"/>
              <a:ea typeface="+mn-ea"/>
              <a:cs typeface="+mn-cs"/>
            </a:rPr>
            <a:t>による時間外手当の減額などにより、</a:t>
          </a:r>
          <a:r>
            <a:rPr kumimoji="1" lang="ja-JP" altLang="en-US" sz="1200">
              <a:solidFill>
                <a:schemeClr val="dk1"/>
              </a:solidFill>
              <a:effectLst/>
              <a:latin typeface="+mn-lt"/>
              <a:ea typeface="+mn-ea"/>
              <a:cs typeface="+mn-cs"/>
            </a:rPr>
            <a:t>人件費は</a:t>
          </a:r>
          <a:r>
            <a:rPr kumimoji="1" lang="ja-JP" altLang="ja-JP" sz="1200">
              <a:solidFill>
                <a:schemeClr val="dk1"/>
              </a:solidFill>
              <a:effectLst/>
              <a:latin typeface="+mn-lt"/>
              <a:ea typeface="+mn-ea"/>
              <a:cs typeface="+mn-cs"/>
            </a:rPr>
            <a:t>減少しましたが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経常経費</a:t>
          </a:r>
          <a:r>
            <a:rPr kumimoji="1" lang="ja-JP" altLang="en-US" sz="1200">
              <a:solidFill>
                <a:schemeClr val="dk1"/>
              </a:solidFill>
              <a:effectLst/>
              <a:latin typeface="+mn-lt"/>
              <a:ea typeface="+mn-ea"/>
              <a:cs typeface="+mn-cs"/>
            </a:rPr>
            <a:t>及び経常収入の</a:t>
          </a:r>
          <a:r>
            <a:rPr kumimoji="1" lang="ja-JP" altLang="ja-JP" sz="1200">
              <a:solidFill>
                <a:schemeClr val="dk1"/>
              </a:solidFill>
              <a:effectLst/>
              <a:latin typeface="+mn-lt"/>
              <a:ea typeface="+mn-ea"/>
              <a:cs typeface="+mn-cs"/>
            </a:rPr>
            <a:t>総額が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したことに</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人件費の経常</a:t>
          </a:r>
          <a:r>
            <a:rPr kumimoji="1" lang="ja-JP" altLang="en-US" sz="1200">
              <a:solidFill>
                <a:schemeClr val="dk1"/>
              </a:solidFill>
              <a:effectLst/>
              <a:latin typeface="+mn-lt"/>
              <a:ea typeface="+mn-ea"/>
              <a:cs typeface="+mn-cs"/>
            </a:rPr>
            <a:t>収支</a:t>
          </a:r>
          <a:r>
            <a:rPr kumimoji="1" lang="ja-JP" altLang="ja-JP" sz="1200">
              <a:solidFill>
                <a:schemeClr val="dk1"/>
              </a:solidFill>
              <a:effectLst/>
              <a:latin typeface="+mn-lt"/>
              <a:ea typeface="+mn-ea"/>
              <a:cs typeface="+mn-cs"/>
            </a:rPr>
            <a:t>比率は</a:t>
          </a:r>
          <a:r>
            <a:rPr kumimoji="1" lang="ja-JP" altLang="en-US" sz="1200">
              <a:solidFill>
                <a:schemeClr val="dk1"/>
              </a:solidFill>
              <a:effectLst/>
              <a:latin typeface="+mn-lt"/>
              <a:ea typeface="+mn-ea"/>
              <a:cs typeface="+mn-cs"/>
            </a:rPr>
            <a:t>前年度比</a:t>
          </a:r>
          <a:r>
            <a:rPr kumimoji="1" lang="ja-JP" altLang="ja-JP" sz="1200">
              <a:solidFill>
                <a:schemeClr val="dk1"/>
              </a:solidFill>
              <a:effectLst/>
              <a:latin typeface="+mn-lt"/>
              <a:ea typeface="+mn-ea"/>
              <a:cs typeface="+mn-cs"/>
            </a:rPr>
            <a:t>０．９ポイント</a:t>
          </a:r>
          <a:r>
            <a:rPr kumimoji="1" lang="ja-JP" altLang="en-US" sz="1200">
              <a:solidFill>
                <a:schemeClr val="dk1"/>
              </a:solidFill>
              <a:effectLst/>
              <a:latin typeface="+mn-lt"/>
              <a:ea typeface="+mn-ea"/>
              <a:cs typeface="+mn-cs"/>
            </a:rPr>
            <a:t>上昇</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、類似団体平均に比べて高い水準となっ</a:t>
          </a:r>
          <a:r>
            <a:rPr kumimoji="1" lang="ja-JP" altLang="ja-JP" sz="1200">
              <a:solidFill>
                <a:schemeClr val="dk1"/>
              </a:solidFill>
              <a:effectLst/>
              <a:latin typeface="+mn-lt"/>
              <a:ea typeface="+mn-ea"/>
              <a:cs typeface="+mn-cs"/>
            </a:rPr>
            <a:t>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業務量に対応した職員配置や業務改善などにより</a:t>
          </a:r>
          <a:r>
            <a:rPr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人件費の削減に努めます。</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94343</xdr:rowOff>
    </xdr:to>
    <xdr:cxnSp macro="">
      <xdr:nvCxnSpPr>
        <xdr:cNvPr id="68" name="直線コネクタ 67"/>
        <xdr:cNvCxnSpPr/>
      </xdr:nvCxnSpPr>
      <xdr:spPr>
        <a:xfrm>
          <a:off x="3987800" y="6511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18143</xdr:rowOff>
    </xdr:to>
    <xdr:cxnSp macro="">
      <xdr:nvCxnSpPr>
        <xdr:cNvPr id="71" name="直線コネクタ 70"/>
        <xdr:cNvCxnSpPr/>
      </xdr:nvCxnSpPr>
      <xdr:spPr>
        <a:xfrm flipV="1">
          <a:off x="3098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18143</xdr:rowOff>
    </xdr:to>
    <xdr:cxnSp macro="">
      <xdr:nvCxnSpPr>
        <xdr:cNvPr id="74" name="直線コネクタ 73"/>
        <xdr:cNvCxnSpPr/>
      </xdr:nvCxnSpPr>
      <xdr:spPr>
        <a:xfrm>
          <a:off x="2209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116115</xdr:rowOff>
    </xdr:to>
    <xdr:cxnSp macro="">
      <xdr:nvCxnSpPr>
        <xdr:cNvPr id="77" name="直線コネクタ 76"/>
        <xdr:cNvCxnSpPr/>
      </xdr:nvCxnSpPr>
      <xdr:spPr>
        <a:xfrm flipV="1">
          <a:off x="1320800" y="648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9" name="円/楕円 88"/>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90" name="テキスト ボックス 89"/>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1" name="円/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3" name="円/楕円 92"/>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4" name="テキスト ボックス 93"/>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5" name="円/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物件費の経常経費充当一般財源等における比率は</a:t>
          </a:r>
          <a:r>
            <a:rPr kumimoji="1" lang="ja-JP" altLang="en-US" sz="1300">
              <a:solidFill>
                <a:schemeClr val="dk1"/>
              </a:solidFill>
              <a:effectLst/>
              <a:latin typeface="+mn-lt"/>
              <a:ea typeface="+mn-ea"/>
              <a:cs typeface="+mn-cs"/>
            </a:rPr>
            <a:t>０．２</a:t>
          </a:r>
          <a:r>
            <a:rPr kumimoji="1" lang="ja-JP" altLang="ja-JP" sz="1300">
              <a:solidFill>
                <a:schemeClr val="dk1"/>
              </a:solidFill>
              <a:effectLst/>
              <a:latin typeface="+mn-lt"/>
              <a:ea typeface="+mn-ea"/>
              <a:cs typeface="+mn-cs"/>
            </a:rPr>
            <a:t>ポイント上昇しています。</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リサイクルセンターや最終処分場</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供用開始</a:t>
          </a:r>
          <a:r>
            <a:rPr kumimoji="1" lang="ja-JP" altLang="ja-JP" sz="1300">
              <a:solidFill>
                <a:schemeClr val="dk1"/>
              </a:solidFill>
              <a:effectLst/>
              <a:latin typeface="+mn-lt"/>
              <a:ea typeface="+mn-ea"/>
              <a:cs typeface="+mn-cs"/>
            </a:rPr>
            <a:t>による委託料の増などによるものです。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市町村合併等により保有する施設が多い状況ですが、公共施設の在り方を見直す中で、施設の統廃合を図り、維持管理経費の縮減に繋げていきます。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15</xdr:row>
      <xdr:rowOff>170434</xdr:rowOff>
    </xdr:to>
    <xdr:cxnSp macro="">
      <xdr:nvCxnSpPr>
        <xdr:cNvPr id="127" name="直線コネクタ 126"/>
        <xdr:cNvCxnSpPr/>
      </xdr:nvCxnSpPr>
      <xdr:spPr>
        <a:xfrm>
          <a:off x="15671800" y="2733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106426</xdr:rowOff>
    </xdr:from>
    <xdr:to>
      <xdr:col>22</xdr:col>
      <xdr:colOff>565150</xdr:colOff>
      <xdr:row>15</xdr:row>
      <xdr:rowOff>161290</xdr:rowOff>
    </xdr:to>
    <xdr:cxnSp macro="">
      <xdr:nvCxnSpPr>
        <xdr:cNvPr id="130" name="直線コネクタ 129"/>
        <xdr:cNvCxnSpPr/>
      </xdr:nvCxnSpPr>
      <xdr:spPr>
        <a:xfrm>
          <a:off x="14782800" y="2678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106426</xdr:rowOff>
    </xdr:from>
    <xdr:to>
      <xdr:col>21</xdr:col>
      <xdr:colOff>361950</xdr:colOff>
      <xdr:row>15</xdr:row>
      <xdr:rowOff>115570</xdr:rowOff>
    </xdr:to>
    <xdr:cxnSp macro="">
      <xdr:nvCxnSpPr>
        <xdr:cNvPr id="133" name="直線コネクタ 132"/>
        <xdr:cNvCxnSpPr/>
      </xdr:nvCxnSpPr>
      <xdr:spPr>
        <a:xfrm flipV="1">
          <a:off x="13893800" y="2678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115570</xdr:rowOff>
    </xdr:to>
    <xdr:cxnSp macro="">
      <xdr:nvCxnSpPr>
        <xdr:cNvPr id="136" name="直線コネクタ 135"/>
        <xdr:cNvCxnSpPr/>
      </xdr:nvCxnSpPr>
      <xdr:spPr>
        <a:xfrm>
          <a:off x="13004800" y="2673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119634</xdr:rowOff>
    </xdr:from>
    <xdr:to>
      <xdr:col>24</xdr:col>
      <xdr:colOff>82550</xdr:colOff>
      <xdr:row>16</xdr:row>
      <xdr:rowOff>49784</xdr:rowOff>
    </xdr:to>
    <xdr:sp macro="" textlink="">
      <xdr:nvSpPr>
        <xdr:cNvPr id="146" name="円/楕円 145"/>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91711</xdr:rowOff>
    </xdr:from>
    <xdr:ext cx="762000" cy="259045"/>
    <xdr:sp macro="" textlink="">
      <xdr:nvSpPr>
        <xdr:cNvPr id="147" name="物件費該当値テキスト"/>
        <xdr:cNvSpPr txBox="1"/>
      </xdr:nvSpPr>
      <xdr:spPr>
        <a:xfrm>
          <a:off x="165989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8" name="円/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25417</xdr:rowOff>
    </xdr:from>
    <xdr:ext cx="736600" cy="259045"/>
    <xdr:sp macro="" textlink="">
      <xdr:nvSpPr>
        <xdr:cNvPr id="149" name="テキスト ボックス 148"/>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55626</xdr:rowOff>
    </xdr:from>
    <xdr:to>
      <xdr:col>21</xdr:col>
      <xdr:colOff>412750</xdr:colOff>
      <xdr:row>15</xdr:row>
      <xdr:rowOff>157226</xdr:rowOff>
    </xdr:to>
    <xdr:sp macro="" textlink="">
      <xdr:nvSpPr>
        <xdr:cNvPr id="150" name="円/楕円 149"/>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142003</xdr:rowOff>
    </xdr:from>
    <xdr:ext cx="762000" cy="259045"/>
    <xdr:sp macro="" textlink="">
      <xdr:nvSpPr>
        <xdr:cNvPr id="151" name="テキスト ボックス 150"/>
        <xdr:cNvSpPr txBox="1"/>
      </xdr:nvSpPr>
      <xdr:spPr>
        <a:xfrm>
          <a:off x="14401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53" name="テキスト ボックス 152"/>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4" name="円/楕円 153"/>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137431</xdr:rowOff>
    </xdr:from>
    <xdr:ext cx="762000" cy="259045"/>
    <xdr:sp macro="" textlink="">
      <xdr:nvSpPr>
        <xdr:cNvPr id="155" name="テキスト ボックス 154"/>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扶助費の経常</a:t>
          </a:r>
          <a:r>
            <a:rPr kumimoji="1" lang="ja-JP" altLang="en-US" sz="1300">
              <a:solidFill>
                <a:schemeClr val="dk1"/>
              </a:solidFill>
              <a:effectLst/>
              <a:latin typeface="+mn-lt"/>
              <a:ea typeface="+mn-ea"/>
              <a:cs typeface="+mn-cs"/>
            </a:rPr>
            <a:t>収支</a:t>
          </a:r>
          <a:r>
            <a:rPr kumimoji="1" lang="ja-JP" altLang="ja-JP" sz="1300">
              <a:solidFill>
                <a:schemeClr val="dk1"/>
              </a:solidFill>
              <a:effectLst/>
              <a:latin typeface="+mn-lt"/>
              <a:ea typeface="+mn-ea"/>
              <a:cs typeface="+mn-cs"/>
            </a:rPr>
            <a:t>比率は</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ポイント上昇し</a:t>
          </a:r>
          <a:r>
            <a:rPr kumimoji="1" lang="ja-JP" altLang="en-US" sz="1300">
              <a:solidFill>
                <a:schemeClr val="dk1"/>
              </a:solidFill>
              <a:effectLst/>
              <a:latin typeface="+mn-lt"/>
              <a:ea typeface="+mn-ea"/>
              <a:cs typeface="+mn-cs"/>
            </a:rPr>
            <a:t>ました。これは、</a:t>
          </a:r>
          <a:r>
            <a:rPr kumimoji="1" lang="ja-JP" altLang="ja-JP" sz="1300">
              <a:solidFill>
                <a:schemeClr val="dk1"/>
              </a:solidFill>
              <a:effectLst/>
              <a:latin typeface="+mn-lt"/>
              <a:ea typeface="+mn-ea"/>
              <a:cs typeface="+mn-cs"/>
            </a:rPr>
            <a:t>障害者総合支援法関係事業や障害者福祉事業の増額などが上昇傾向の要因となっていますが、主な要因は、臨時福祉給付金給付事業の実施によるものです。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扶助費は、平成２５年度以降上昇傾向にありますが、類似団体平均よりも低い水準となっています</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90" name="直線コネクタ 189"/>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135165</xdr:rowOff>
    </xdr:to>
    <xdr:cxnSp macro="">
      <xdr:nvCxnSpPr>
        <xdr:cNvPr id="193" name="直線コネクタ 192"/>
        <xdr:cNvCxnSpPr/>
      </xdr:nvCxnSpPr>
      <xdr:spPr>
        <a:xfrm>
          <a:off x="3098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53</xdr:row>
      <xdr:rowOff>86178</xdr:rowOff>
    </xdr:to>
    <xdr:cxnSp macro="">
      <xdr:nvCxnSpPr>
        <xdr:cNvPr id="196" name="直線コネクタ 195"/>
        <xdr:cNvCxnSpPr/>
      </xdr:nvCxnSpPr>
      <xdr:spPr>
        <a:xfrm>
          <a:off x="2209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54</xdr:row>
      <xdr:rowOff>12700</xdr:rowOff>
    </xdr:to>
    <xdr:cxnSp macro="">
      <xdr:nvCxnSpPr>
        <xdr:cNvPr id="199" name="直線コネクタ 198"/>
        <xdr:cNvCxnSpPr/>
      </xdr:nvCxnSpPr>
      <xdr:spPr>
        <a:xfrm flipV="1">
          <a:off x="1320800" y="90913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0"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3" name="円/楕円 212"/>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4" name="テキスト ボックス 213"/>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125185</xdr:rowOff>
    </xdr:from>
    <xdr:to>
      <xdr:col>3</xdr:col>
      <xdr:colOff>193675</xdr:colOff>
      <xdr:row>53</xdr:row>
      <xdr:rowOff>55335</xdr:rowOff>
    </xdr:to>
    <xdr:sp macro="" textlink="">
      <xdr:nvSpPr>
        <xdr:cNvPr id="215" name="円/楕円 214"/>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65512</xdr:rowOff>
    </xdr:from>
    <xdr:ext cx="762000" cy="259045"/>
    <xdr:sp macro="" textlink="">
      <xdr:nvSpPr>
        <xdr:cNvPr id="216" name="テキスト ボックス 215"/>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その他に係る経常収支</a:t>
          </a:r>
          <a:r>
            <a:rPr kumimoji="1" lang="ja-JP" altLang="ja-JP" sz="1300">
              <a:solidFill>
                <a:schemeClr val="dk1"/>
              </a:solidFill>
              <a:effectLst/>
              <a:latin typeface="+mn-lt"/>
              <a:ea typeface="+mn-ea"/>
              <a:cs typeface="+mn-cs"/>
            </a:rPr>
            <a:t>については、平成２７年度に、これまで繰出金分析であった下水道事業への繰出金を下水道事業会計の法適用に伴い補助費として分析した結果大幅な</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となりました。</a:t>
          </a:r>
          <a:r>
            <a:rPr kumimoji="1" lang="ja-JP" altLang="en-US" sz="1300">
              <a:solidFill>
                <a:schemeClr val="dk1"/>
              </a:solidFill>
              <a:effectLst/>
              <a:latin typeface="+mn-lt"/>
              <a:ea typeface="+mn-ea"/>
              <a:cs typeface="+mn-cs"/>
            </a:rPr>
            <a:t>平成２８年度は、市営浄化槽整備事業の増額などによる繰出金に係る経常経費充当一般財源等の増により、前年度比０．８ポイント上昇していますが、類似団体の平均より１．２ポイント下回っています。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57150</xdr:rowOff>
    </xdr:to>
    <xdr:cxnSp macro="">
      <xdr:nvCxnSpPr>
        <xdr:cNvPr id="251" name="直線コネクタ 250"/>
        <xdr:cNvCxnSpPr/>
      </xdr:nvCxnSpPr>
      <xdr:spPr>
        <a:xfrm>
          <a:off x="15671800" y="938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59</xdr:row>
      <xdr:rowOff>82550</xdr:rowOff>
    </xdr:to>
    <xdr:cxnSp macro="">
      <xdr:nvCxnSpPr>
        <xdr:cNvPr id="254" name="直線コネクタ 253"/>
        <xdr:cNvCxnSpPr/>
      </xdr:nvCxnSpPr>
      <xdr:spPr>
        <a:xfrm flipV="1">
          <a:off x="14782800" y="93853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82550</xdr:rowOff>
    </xdr:to>
    <xdr:cxnSp macro="">
      <xdr:nvCxnSpPr>
        <xdr:cNvPr id="257" name="直線コネクタ 256"/>
        <xdr:cNvCxnSpPr/>
      </xdr:nvCxnSpPr>
      <xdr:spPr>
        <a:xfrm>
          <a:off x="13893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139700</xdr:rowOff>
    </xdr:from>
    <xdr:to>
      <xdr:col>20</xdr:col>
      <xdr:colOff>158750</xdr:colOff>
      <xdr:row>59</xdr:row>
      <xdr:rowOff>69850</xdr:rowOff>
    </xdr:to>
    <xdr:cxnSp macro="">
      <xdr:nvCxnSpPr>
        <xdr:cNvPr id="260" name="直線コネクタ 259"/>
        <xdr:cNvCxnSpPr/>
      </xdr:nvCxnSpPr>
      <xdr:spPr>
        <a:xfrm>
          <a:off x="13004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70" name="円/楕円 269"/>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71"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4" name="円/楕円 273"/>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5" name="テキスト ボックス 274"/>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6" name="円/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88900</xdr:rowOff>
    </xdr:from>
    <xdr:to>
      <xdr:col>19</xdr:col>
      <xdr:colOff>6350</xdr:colOff>
      <xdr:row>59</xdr:row>
      <xdr:rowOff>19050</xdr:rowOff>
    </xdr:to>
    <xdr:sp macro="" textlink="">
      <xdr:nvSpPr>
        <xdr:cNvPr id="278" name="円/楕円 277"/>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3827</xdr:rowOff>
    </xdr:from>
    <xdr:ext cx="762000" cy="259045"/>
    <xdr:sp macro="" textlink="">
      <xdr:nvSpPr>
        <xdr:cNvPr id="279" name="テキスト ボックス 278"/>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200">
              <a:solidFill>
                <a:schemeClr val="dk1"/>
              </a:solidFill>
              <a:effectLst/>
              <a:latin typeface="+mn-lt"/>
              <a:ea typeface="+mn-ea"/>
              <a:cs typeface="+mn-cs"/>
            </a:rPr>
            <a:t>平成２８年度は、</a:t>
          </a:r>
          <a:r>
            <a:rPr kumimoji="1" lang="ja-JP" altLang="en-US" sz="1200">
              <a:latin typeface="ＭＳ Ｐゴシック"/>
            </a:rPr>
            <a:t>下水道事業への繰出金などの減少により約３億８千万円の減額となりましたが、</a:t>
          </a:r>
          <a:r>
            <a:rPr kumimoji="1" lang="ja-JP" altLang="ja-JP" sz="1200">
              <a:solidFill>
                <a:schemeClr val="dk1"/>
              </a:solidFill>
              <a:effectLst/>
              <a:latin typeface="+mn-lt"/>
              <a:ea typeface="+mn-ea"/>
              <a:cs typeface="+mn-cs"/>
            </a:rPr>
            <a:t>経常経費及び経常収入の総額が減少したことにより、</a:t>
          </a:r>
          <a:r>
            <a:rPr kumimoji="1" lang="ja-JP" altLang="en-US" sz="1200">
              <a:solidFill>
                <a:schemeClr val="dk1"/>
              </a:solidFill>
              <a:effectLst/>
              <a:latin typeface="+mn-lt"/>
              <a:ea typeface="+mn-ea"/>
              <a:cs typeface="+mn-cs"/>
            </a:rPr>
            <a:t>補助費等</a:t>
          </a:r>
          <a:r>
            <a:rPr kumimoji="1" lang="ja-JP" altLang="ja-JP" sz="1200">
              <a:solidFill>
                <a:schemeClr val="dk1"/>
              </a:solidFill>
              <a:effectLst/>
              <a:latin typeface="+mn-lt"/>
              <a:ea typeface="+mn-ea"/>
              <a:cs typeface="+mn-cs"/>
            </a:rPr>
            <a:t>の経常</a:t>
          </a:r>
          <a:r>
            <a:rPr kumimoji="1" lang="ja-JP" altLang="en-US" sz="1200">
              <a:solidFill>
                <a:schemeClr val="dk1"/>
              </a:solidFill>
              <a:effectLst/>
              <a:latin typeface="+mn-lt"/>
              <a:ea typeface="+mn-ea"/>
              <a:cs typeface="+mn-cs"/>
            </a:rPr>
            <a:t>収支</a:t>
          </a:r>
          <a:r>
            <a:rPr kumimoji="1" lang="ja-JP" altLang="ja-JP" sz="1200">
              <a:solidFill>
                <a:schemeClr val="dk1"/>
              </a:solidFill>
              <a:effectLst/>
              <a:latin typeface="+mn-lt"/>
              <a:ea typeface="+mn-ea"/>
              <a:cs typeface="+mn-cs"/>
            </a:rPr>
            <a:t>比率は０．</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ポイント上昇し</a:t>
          </a:r>
          <a:r>
            <a:rPr kumimoji="1" lang="ja-JP" altLang="en-US" sz="1200">
              <a:solidFill>
                <a:schemeClr val="dk1"/>
              </a:solidFill>
              <a:effectLst/>
              <a:latin typeface="+mn-lt"/>
              <a:ea typeface="+mn-ea"/>
              <a:cs typeface="+mn-cs"/>
            </a:rPr>
            <a:t>、類似団体平均より２．１ポイント上回っ</a:t>
          </a:r>
          <a:r>
            <a:rPr kumimoji="1" lang="ja-JP" altLang="ja-JP" sz="1200">
              <a:solidFill>
                <a:schemeClr val="dk1"/>
              </a:solidFill>
              <a:effectLst/>
              <a:latin typeface="+mn-lt"/>
              <a:ea typeface="+mn-ea"/>
              <a:cs typeface="+mn-cs"/>
            </a:rPr>
            <a:t>ています。</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高齢化により、介護給付負担金など高齢者に係る社会保障関係経費の増加傾向が続きますが、介護予防の推進等により経費縮減に努めます。</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101600</xdr:rowOff>
    </xdr:from>
    <xdr:to>
      <xdr:col>24</xdr:col>
      <xdr:colOff>31750</xdr:colOff>
      <xdr:row>38</xdr:row>
      <xdr:rowOff>127000</xdr:rowOff>
    </xdr:to>
    <xdr:cxnSp macro="">
      <xdr:nvCxnSpPr>
        <xdr:cNvPr id="312" name="直線コネクタ 311"/>
        <xdr:cNvCxnSpPr/>
      </xdr:nvCxnSpPr>
      <xdr:spPr>
        <a:xfrm>
          <a:off x="15671800" y="661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38</xdr:row>
      <xdr:rowOff>101600</xdr:rowOff>
    </xdr:to>
    <xdr:cxnSp macro="">
      <xdr:nvCxnSpPr>
        <xdr:cNvPr id="315" name="直線コネクタ 314"/>
        <xdr:cNvCxnSpPr/>
      </xdr:nvCxnSpPr>
      <xdr:spPr>
        <a:xfrm>
          <a:off x="14782800" y="58039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95250</xdr:rowOff>
    </xdr:from>
    <xdr:to>
      <xdr:col>21</xdr:col>
      <xdr:colOff>361950</xdr:colOff>
      <xdr:row>33</xdr:row>
      <xdr:rowOff>146050</xdr:rowOff>
    </xdr:to>
    <xdr:cxnSp macro="">
      <xdr:nvCxnSpPr>
        <xdr:cNvPr id="318" name="直線コネクタ 317"/>
        <xdr:cNvCxnSpPr/>
      </xdr:nvCxnSpPr>
      <xdr:spPr>
        <a:xfrm>
          <a:off x="13893800" y="575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33</xdr:row>
      <xdr:rowOff>95250</xdr:rowOff>
    </xdr:to>
    <xdr:cxnSp macro="">
      <xdr:nvCxnSpPr>
        <xdr:cNvPr id="321" name="直線コネクタ 320"/>
        <xdr:cNvCxnSpPr/>
      </xdr:nvCxnSpPr>
      <xdr:spPr>
        <a:xfrm>
          <a:off x="130048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31" name="円/楕円 33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32"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50800</xdr:rowOff>
    </xdr:from>
    <xdr:to>
      <xdr:col>22</xdr:col>
      <xdr:colOff>615950</xdr:colOff>
      <xdr:row>38</xdr:row>
      <xdr:rowOff>152400</xdr:rowOff>
    </xdr:to>
    <xdr:sp macro="" textlink="">
      <xdr:nvSpPr>
        <xdr:cNvPr id="333" name="円/楕円 332"/>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137177</xdr:rowOff>
    </xdr:from>
    <xdr:ext cx="736600" cy="259045"/>
    <xdr:sp macro="" textlink="">
      <xdr:nvSpPr>
        <xdr:cNvPr id="334" name="テキスト ボックス 333"/>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5" name="円/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44450</xdr:rowOff>
    </xdr:from>
    <xdr:to>
      <xdr:col>20</xdr:col>
      <xdr:colOff>209550</xdr:colOff>
      <xdr:row>33</xdr:row>
      <xdr:rowOff>146050</xdr:rowOff>
    </xdr:to>
    <xdr:sp macro="" textlink="">
      <xdr:nvSpPr>
        <xdr:cNvPr id="337" name="円/楕円 336"/>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156227</xdr:rowOff>
    </xdr:from>
    <xdr:ext cx="762000" cy="259045"/>
    <xdr:sp macro="" textlink="">
      <xdr:nvSpPr>
        <xdr:cNvPr id="338" name="テキスト ボックス 337"/>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44450</xdr:rowOff>
    </xdr:from>
    <xdr:to>
      <xdr:col>19</xdr:col>
      <xdr:colOff>6350</xdr:colOff>
      <xdr:row>33</xdr:row>
      <xdr:rowOff>146050</xdr:rowOff>
    </xdr:to>
    <xdr:sp macro="" textlink="">
      <xdr:nvSpPr>
        <xdr:cNvPr id="339" name="円/楕円 338"/>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156227</xdr:rowOff>
    </xdr:from>
    <xdr:ext cx="762000" cy="259045"/>
    <xdr:sp macro="" textlink="">
      <xdr:nvSpPr>
        <xdr:cNvPr id="340" name="テキスト ボックス 339"/>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市町村合併以後、</a:t>
          </a:r>
          <a:r>
            <a:rPr kumimoji="1" lang="ja-JP" altLang="en-US" sz="1300">
              <a:solidFill>
                <a:schemeClr val="dk1"/>
              </a:solidFill>
              <a:effectLst/>
              <a:latin typeface="+mn-lt"/>
              <a:ea typeface="+mn-ea"/>
              <a:cs typeface="+mn-cs"/>
            </a:rPr>
            <a:t>地方債を引き継いだことにより地方債残高が増加した影響、臨時財政特例債などの償還元金の増額により、</a:t>
          </a:r>
          <a:r>
            <a:rPr kumimoji="1" lang="ja-JP" altLang="ja-JP" sz="1300">
              <a:solidFill>
                <a:schemeClr val="dk1"/>
              </a:solidFill>
              <a:effectLst/>
              <a:latin typeface="+mn-lt"/>
              <a:ea typeface="+mn-ea"/>
              <a:cs typeface="+mn-cs"/>
            </a:rPr>
            <a:t>公債費の経常</a:t>
          </a:r>
          <a:r>
            <a:rPr kumimoji="1" lang="ja-JP" altLang="en-US" sz="1300">
              <a:solidFill>
                <a:schemeClr val="dk1"/>
              </a:solidFill>
              <a:effectLst/>
              <a:latin typeface="+mn-lt"/>
              <a:ea typeface="+mn-ea"/>
              <a:cs typeface="+mn-cs"/>
            </a:rPr>
            <a:t>収支</a:t>
          </a:r>
          <a:r>
            <a:rPr kumimoji="1" lang="ja-JP" altLang="ja-JP" sz="1300">
              <a:solidFill>
                <a:schemeClr val="dk1"/>
              </a:solidFill>
              <a:effectLst/>
              <a:latin typeface="+mn-lt"/>
              <a:ea typeface="+mn-ea"/>
              <a:cs typeface="+mn-cs"/>
            </a:rPr>
            <a:t>比率は０．８ポイント上昇し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類似団体平均に比べて</a:t>
          </a:r>
          <a:r>
            <a:rPr kumimoji="1" lang="ja-JP" altLang="en-US" sz="1300">
              <a:solidFill>
                <a:schemeClr val="dk1"/>
              </a:solidFill>
              <a:effectLst/>
              <a:latin typeface="+mn-lt"/>
              <a:ea typeface="+mn-ea"/>
              <a:cs typeface="+mn-cs"/>
            </a:rPr>
            <a:t>１．２ポイント上回っ</a:t>
          </a:r>
          <a:r>
            <a:rPr kumimoji="1" lang="ja-JP" altLang="ja-JP" sz="1300">
              <a:solidFill>
                <a:schemeClr val="dk1"/>
              </a:solidFill>
              <a:effectLst/>
              <a:latin typeface="+mn-lt"/>
              <a:ea typeface="+mn-ea"/>
              <a:cs typeface="+mn-cs"/>
            </a:rPr>
            <a:t>ています</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将来的には、大規模事業の実施に伴い増加するものと見込まれますが、できる限り</a:t>
          </a:r>
          <a:r>
            <a:rPr kumimoji="1" lang="ja-JP" altLang="ja-JP" sz="1300">
              <a:solidFill>
                <a:schemeClr val="dk1"/>
              </a:solidFill>
              <a:effectLst/>
              <a:latin typeface="+mn-lt"/>
              <a:ea typeface="+mn-ea"/>
              <a:cs typeface="+mn-cs"/>
            </a:rPr>
            <a:t>新規発行を抑制し公債費の償還に努め</a:t>
          </a:r>
          <a:r>
            <a:rPr kumimoji="1" lang="ja-JP" altLang="en-US" sz="1300">
              <a:solidFill>
                <a:schemeClr val="dk1"/>
              </a:solidFill>
              <a:effectLst/>
              <a:latin typeface="+mn-lt"/>
              <a:ea typeface="+mn-ea"/>
              <a:cs typeface="+mn-cs"/>
            </a:rPr>
            <a:t>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24130</xdr:rowOff>
    </xdr:to>
    <xdr:cxnSp macro="">
      <xdr:nvCxnSpPr>
        <xdr:cNvPr id="373" name="直線コネクタ 372"/>
        <xdr:cNvCxnSpPr/>
      </xdr:nvCxnSpPr>
      <xdr:spPr>
        <a:xfrm>
          <a:off x="3987800" y="13164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115570</xdr:rowOff>
    </xdr:to>
    <xdr:cxnSp macro="">
      <xdr:nvCxnSpPr>
        <xdr:cNvPr id="376" name="直線コネクタ 375"/>
        <xdr:cNvCxnSpPr/>
      </xdr:nvCxnSpPr>
      <xdr:spPr>
        <a:xfrm flipV="1">
          <a:off x="3098800" y="1316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153670</xdr:rowOff>
    </xdr:to>
    <xdr:cxnSp macro="">
      <xdr:nvCxnSpPr>
        <xdr:cNvPr id="379" name="直線コネクタ 378"/>
        <xdr:cNvCxnSpPr/>
      </xdr:nvCxnSpPr>
      <xdr:spPr>
        <a:xfrm flipV="1">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35561</xdr:rowOff>
    </xdr:to>
    <xdr:cxnSp macro="">
      <xdr:nvCxnSpPr>
        <xdr:cNvPr id="382" name="直線コネクタ 381"/>
        <xdr:cNvCxnSpPr/>
      </xdr:nvCxnSpPr>
      <xdr:spPr>
        <a:xfrm flipV="1">
          <a:off x="1320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92" name="円/楕円 39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93"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4" name="円/楕円 39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95" name="テキスト ボックス 394"/>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6" name="円/楕円 39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97" name="テキスト ボックス 39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8" name="円/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400" name="円/楕円 39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401" name="テキスト ボックス 40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公債費以外の経常</a:t>
          </a:r>
          <a:r>
            <a:rPr kumimoji="1" lang="ja-JP" altLang="en-US" sz="1300">
              <a:solidFill>
                <a:schemeClr val="dk1"/>
              </a:solidFill>
              <a:effectLst/>
              <a:latin typeface="+mn-lt"/>
              <a:ea typeface="+mn-ea"/>
              <a:cs typeface="+mn-cs"/>
            </a:rPr>
            <a:t>収支比率は２．５</a:t>
          </a:r>
          <a:r>
            <a:rPr kumimoji="1" lang="ja-JP" altLang="ja-JP" sz="1300">
              <a:solidFill>
                <a:schemeClr val="dk1"/>
              </a:solidFill>
              <a:effectLst/>
              <a:latin typeface="+mn-lt"/>
              <a:ea typeface="+mn-ea"/>
              <a:cs typeface="+mn-cs"/>
            </a:rPr>
            <a:t>ポイント上昇しています。</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公債費が増額となったものの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扶助費なども増額となった</a:t>
          </a:r>
          <a:r>
            <a:rPr kumimoji="1" lang="ja-JP" altLang="ja-JP" sz="1300">
              <a:solidFill>
                <a:schemeClr val="dk1"/>
              </a:solidFill>
              <a:effectLst/>
              <a:latin typeface="+mn-lt"/>
              <a:ea typeface="+mn-ea"/>
              <a:cs typeface="+mn-cs"/>
            </a:rPr>
            <a:t>ことから総じて上昇したものです。</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77</xdr:row>
      <xdr:rowOff>39370</xdr:rowOff>
    </xdr:to>
    <xdr:cxnSp macro="">
      <xdr:nvCxnSpPr>
        <xdr:cNvPr id="434" name="直線コネクタ 433"/>
        <xdr:cNvCxnSpPr/>
      </xdr:nvCxnSpPr>
      <xdr:spPr>
        <a:xfrm>
          <a:off x="15671800" y="130505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20320</xdr:rowOff>
    </xdr:to>
    <xdr:cxnSp macro="">
      <xdr:nvCxnSpPr>
        <xdr:cNvPr id="437" name="直線コネクタ 436"/>
        <xdr:cNvCxnSpPr/>
      </xdr:nvCxnSpPr>
      <xdr:spPr>
        <a:xfrm>
          <a:off x="14782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92710</xdr:rowOff>
    </xdr:to>
    <xdr:cxnSp macro="">
      <xdr:nvCxnSpPr>
        <xdr:cNvPr id="440" name="直線コネクタ 439"/>
        <xdr:cNvCxnSpPr/>
      </xdr:nvCxnSpPr>
      <xdr:spPr>
        <a:xfrm>
          <a:off x="13893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100330</xdr:rowOff>
    </xdr:to>
    <xdr:cxnSp macro="">
      <xdr:nvCxnSpPr>
        <xdr:cNvPr id="443" name="直線コネクタ 442"/>
        <xdr:cNvCxnSpPr/>
      </xdr:nvCxnSpPr>
      <xdr:spPr>
        <a:xfrm flipV="1">
          <a:off x="13004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53" name="円/楕円 452"/>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54"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55" name="円/楕円 454"/>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56" name="テキスト ボックス 455"/>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7" name="円/楕円 456"/>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8" name="テキスト ボックス 457"/>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59" name="円/楕円 458"/>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60" name="テキスト ボックス 459"/>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61" name="円/楕円 46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62" name="テキスト ボックス 46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162014</xdr:rowOff>
    </xdr:from>
    <xdr:to>
      <xdr:col>4</xdr:col>
      <xdr:colOff>1117600</xdr:colOff>
      <xdr:row>12</xdr:row>
      <xdr:rowOff>8585</xdr:rowOff>
    </xdr:to>
    <xdr:cxnSp macro="">
      <xdr:nvCxnSpPr>
        <xdr:cNvPr id="50" name="直線コネクタ 49"/>
        <xdr:cNvCxnSpPr/>
      </xdr:nvCxnSpPr>
      <xdr:spPr bwMode="auto">
        <a:xfrm>
          <a:off x="5003800" y="2095589"/>
          <a:ext cx="6477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162014</xdr:rowOff>
    </xdr:from>
    <xdr:to>
      <xdr:col>4</xdr:col>
      <xdr:colOff>469900</xdr:colOff>
      <xdr:row>12</xdr:row>
      <xdr:rowOff>42837</xdr:rowOff>
    </xdr:to>
    <xdr:cxnSp macro="">
      <xdr:nvCxnSpPr>
        <xdr:cNvPr id="53" name="直線コネクタ 52"/>
        <xdr:cNvCxnSpPr/>
      </xdr:nvCxnSpPr>
      <xdr:spPr bwMode="auto">
        <a:xfrm flipV="1">
          <a:off x="4305300" y="2095589"/>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42837</xdr:rowOff>
    </xdr:from>
    <xdr:to>
      <xdr:col>3</xdr:col>
      <xdr:colOff>904875</xdr:colOff>
      <xdr:row>12</xdr:row>
      <xdr:rowOff>121361</xdr:rowOff>
    </xdr:to>
    <xdr:cxnSp macro="">
      <xdr:nvCxnSpPr>
        <xdr:cNvPr id="56" name="直線コネクタ 55"/>
        <xdr:cNvCxnSpPr/>
      </xdr:nvCxnSpPr>
      <xdr:spPr bwMode="auto">
        <a:xfrm flipV="1">
          <a:off x="3606800" y="2147862"/>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18910</xdr:rowOff>
    </xdr:from>
    <xdr:to>
      <xdr:col>3</xdr:col>
      <xdr:colOff>206375</xdr:colOff>
      <xdr:row>12</xdr:row>
      <xdr:rowOff>121361</xdr:rowOff>
    </xdr:to>
    <xdr:cxnSp macro="">
      <xdr:nvCxnSpPr>
        <xdr:cNvPr id="59" name="直線コネクタ 58"/>
        <xdr:cNvCxnSpPr/>
      </xdr:nvCxnSpPr>
      <xdr:spPr bwMode="auto">
        <a:xfrm>
          <a:off x="2908300" y="2123935"/>
          <a:ext cx="698500" cy="10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129235</xdr:rowOff>
    </xdr:from>
    <xdr:to>
      <xdr:col>5</xdr:col>
      <xdr:colOff>34925</xdr:colOff>
      <xdr:row>12</xdr:row>
      <xdr:rowOff>59385</xdr:rowOff>
    </xdr:to>
    <xdr:sp macro="" textlink="">
      <xdr:nvSpPr>
        <xdr:cNvPr id="69" name="円/楕円 68"/>
        <xdr:cNvSpPr/>
      </xdr:nvSpPr>
      <xdr:spPr bwMode="auto">
        <a:xfrm>
          <a:off x="5600700" y="2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145762</xdr:rowOff>
    </xdr:from>
    <xdr:ext cx="762000" cy="259045"/>
    <xdr:sp macro="" textlink="">
      <xdr:nvSpPr>
        <xdr:cNvPr id="70" name="人口1人当たり決算額の推移該当値テキスト130"/>
        <xdr:cNvSpPr txBox="1"/>
      </xdr:nvSpPr>
      <xdr:spPr>
        <a:xfrm>
          <a:off x="5740400" y="19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77,858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111214</xdr:rowOff>
    </xdr:from>
    <xdr:to>
      <xdr:col>4</xdr:col>
      <xdr:colOff>520700</xdr:colOff>
      <xdr:row>12</xdr:row>
      <xdr:rowOff>41364</xdr:rowOff>
    </xdr:to>
    <xdr:sp macro="" textlink="">
      <xdr:nvSpPr>
        <xdr:cNvPr id="71" name="円/楕円 70"/>
        <xdr:cNvSpPr/>
      </xdr:nvSpPr>
      <xdr:spPr bwMode="auto">
        <a:xfrm>
          <a:off x="4953000" y="204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51541</xdr:rowOff>
    </xdr:from>
    <xdr:ext cx="736600" cy="259045"/>
    <xdr:sp macro="" textlink="">
      <xdr:nvSpPr>
        <xdr:cNvPr id="72" name="テキスト ボックス 71"/>
        <xdr:cNvSpPr txBox="1"/>
      </xdr:nvSpPr>
      <xdr:spPr>
        <a:xfrm>
          <a:off x="4622800" y="1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78,331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163487</xdr:rowOff>
    </xdr:from>
    <xdr:to>
      <xdr:col>3</xdr:col>
      <xdr:colOff>955675</xdr:colOff>
      <xdr:row>12</xdr:row>
      <xdr:rowOff>93637</xdr:rowOff>
    </xdr:to>
    <xdr:sp macro="" textlink="">
      <xdr:nvSpPr>
        <xdr:cNvPr id="73" name="円/楕円 72"/>
        <xdr:cNvSpPr/>
      </xdr:nvSpPr>
      <xdr:spPr bwMode="auto">
        <a:xfrm>
          <a:off x="4254500" y="209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103814</xdr:rowOff>
    </xdr:from>
    <xdr:ext cx="762000" cy="259045"/>
    <xdr:sp macro="" textlink="">
      <xdr:nvSpPr>
        <xdr:cNvPr id="74" name="テキスト ボックス 73"/>
        <xdr:cNvSpPr txBox="1"/>
      </xdr:nvSpPr>
      <xdr:spPr>
        <a:xfrm>
          <a:off x="3924300" y="186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70561</xdr:rowOff>
    </xdr:from>
    <xdr:to>
      <xdr:col>3</xdr:col>
      <xdr:colOff>257175</xdr:colOff>
      <xdr:row>13</xdr:row>
      <xdr:rowOff>711</xdr:rowOff>
    </xdr:to>
    <xdr:sp macro="" textlink="">
      <xdr:nvSpPr>
        <xdr:cNvPr id="75" name="円/楕円 74"/>
        <xdr:cNvSpPr/>
      </xdr:nvSpPr>
      <xdr:spPr bwMode="auto">
        <a:xfrm>
          <a:off x="3556000" y="217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10888</xdr:rowOff>
    </xdr:from>
    <xdr:ext cx="762000" cy="259045"/>
    <xdr:sp macro="" textlink="">
      <xdr:nvSpPr>
        <xdr:cNvPr id="76" name="テキスト ボックス 75"/>
        <xdr:cNvSpPr txBox="1"/>
      </xdr:nvSpPr>
      <xdr:spPr>
        <a:xfrm>
          <a:off x="3225800" y="19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139560</xdr:rowOff>
    </xdr:from>
    <xdr:to>
      <xdr:col>2</xdr:col>
      <xdr:colOff>692150</xdr:colOff>
      <xdr:row>12</xdr:row>
      <xdr:rowOff>69710</xdr:rowOff>
    </xdr:to>
    <xdr:sp macro="" textlink="">
      <xdr:nvSpPr>
        <xdr:cNvPr id="77" name="円/楕円 76"/>
        <xdr:cNvSpPr/>
      </xdr:nvSpPr>
      <xdr:spPr bwMode="auto">
        <a:xfrm>
          <a:off x="2857500" y="207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79887</xdr:rowOff>
    </xdr:from>
    <xdr:ext cx="762000" cy="259045"/>
    <xdr:sp macro="" textlink="">
      <xdr:nvSpPr>
        <xdr:cNvPr id="78" name="テキスト ボックス 77"/>
        <xdr:cNvSpPr txBox="1"/>
      </xdr:nvSpPr>
      <xdr:spPr>
        <a:xfrm>
          <a:off x="2527300" y="184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89433</xdr:rowOff>
    </xdr:from>
    <xdr:to>
      <xdr:col>4</xdr:col>
      <xdr:colOff>1117600</xdr:colOff>
      <xdr:row>35</xdr:row>
      <xdr:rowOff>197904</xdr:rowOff>
    </xdr:to>
    <xdr:cxnSp macro="">
      <xdr:nvCxnSpPr>
        <xdr:cNvPr id="111" name="直線コネクタ 110"/>
        <xdr:cNvCxnSpPr/>
      </xdr:nvCxnSpPr>
      <xdr:spPr bwMode="auto">
        <a:xfrm>
          <a:off x="5003800" y="6699783"/>
          <a:ext cx="6477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79794</xdr:rowOff>
    </xdr:from>
    <xdr:to>
      <xdr:col>4</xdr:col>
      <xdr:colOff>469900</xdr:colOff>
      <xdr:row>35</xdr:row>
      <xdr:rowOff>89433</xdr:rowOff>
    </xdr:to>
    <xdr:cxnSp macro="">
      <xdr:nvCxnSpPr>
        <xdr:cNvPr id="114" name="直線コネクタ 113"/>
        <xdr:cNvCxnSpPr/>
      </xdr:nvCxnSpPr>
      <xdr:spPr bwMode="auto">
        <a:xfrm>
          <a:off x="4305300" y="6347244"/>
          <a:ext cx="698500" cy="352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79794</xdr:rowOff>
    </xdr:from>
    <xdr:to>
      <xdr:col>3</xdr:col>
      <xdr:colOff>904875</xdr:colOff>
      <xdr:row>34</xdr:row>
      <xdr:rowOff>281305</xdr:rowOff>
    </xdr:to>
    <xdr:cxnSp macro="">
      <xdr:nvCxnSpPr>
        <xdr:cNvPr id="117" name="直線コネクタ 116"/>
        <xdr:cNvCxnSpPr/>
      </xdr:nvCxnSpPr>
      <xdr:spPr bwMode="auto">
        <a:xfrm flipV="1">
          <a:off x="3606800" y="6347244"/>
          <a:ext cx="698500" cy="20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238861</xdr:rowOff>
    </xdr:from>
    <xdr:to>
      <xdr:col>3</xdr:col>
      <xdr:colOff>206375</xdr:colOff>
      <xdr:row>34</xdr:row>
      <xdr:rowOff>281305</xdr:rowOff>
    </xdr:to>
    <xdr:cxnSp macro="">
      <xdr:nvCxnSpPr>
        <xdr:cNvPr id="120" name="直線コネクタ 119"/>
        <xdr:cNvCxnSpPr/>
      </xdr:nvCxnSpPr>
      <xdr:spPr bwMode="auto">
        <a:xfrm>
          <a:off x="2908300" y="6506311"/>
          <a:ext cx="698500" cy="4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147104</xdr:rowOff>
    </xdr:from>
    <xdr:to>
      <xdr:col>5</xdr:col>
      <xdr:colOff>34925</xdr:colOff>
      <xdr:row>35</xdr:row>
      <xdr:rowOff>248704</xdr:rowOff>
    </xdr:to>
    <xdr:sp macro="" textlink="">
      <xdr:nvSpPr>
        <xdr:cNvPr id="130" name="円/楕円 129"/>
        <xdr:cNvSpPr/>
      </xdr:nvSpPr>
      <xdr:spPr bwMode="auto">
        <a:xfrm>
          <a:off x="56007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335081</xdr:rowOff>
    </xdr:from>
    <xdr:ext cx="762000" cy="259045"/>
    <xdr:sp macro="" textlink="">
      <xdr:nvSpPr>
        <xdr:cNvPr id="131" name="人口1人当たり決算額の推移該当値テキスト445"/>
        <xdr:cNvSpPr txBox="1"/>
      </xdr:nvSpPr>
      <xdr:spPr>
        <a:xfrm>
          <a:off x="5740400" y="6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38633</xdr:rowOff>
    </xdr:from>
    <xdr:to>
      <xdr:col>4</xdr:col>
      <xdr:colOff>520700</xdr:colOff>
      <xdr:row>35</xdr:row>
      <xdr:rowOff>140233</xdr:rowOff>
    </xdr:to>
    <xdr:sp macro="" textlink="">
      <xdr:nvSpPr>
        <xdr:cNvPr id="132" name="円/楕円 131"/>
        <xdr:cNvSpPr/>
      </xdr:nvSpPr>
      <xdr:spPr bwMode="auto">
        <a:xfrm>
          <a:off x="49530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150410</xdr:rowOff>
    </xdr:from>
    <xdr:ext cx="736600" cy="259045"/>
    <xdr:sp macro="" textlink="">
      <xdr:nvSpPr>
        <xdr:cNvPr id="133" name="テキスト ボックス 132"/>
        <xdr:cNvSpPr txBox="1"/>
      </xdr:nvSpPr>
      <xdr:spPr>
        <a:xfrm>
          <a:off x="4622800" y="641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28994</xdr:rowOff>
    </xdr:from>
    <xdr:to>
      <xdr:col>3</xdr:col>
      <xdr:colOff>955675</xdr:colOff>
      <xdr:row>34</xdr:row>
      <xdr:rowOff>130594</xdr:rowOff>
    </xdr:to>
    <xdr:sp macro="" textlink="">
      <xdr:nvSpPr>
        <xdr:cNvPr id="134" name="円/楕円 133"/>
        <xdr:cNvSpPr/>
      </xdr:nvSpPr>
      <xdr:spPr bwMode="auto">
        <a:xfrm>
          <a:off x="4254500" y="62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140771</xdr:rowOff>
    </xdr:from>
    <xdr:ext cx="762000" cy="259045"/>
    <xdr:sp macro="" textlink="">
      <xdr:nvSpPr>
        <xdr:cNvPr id="135" name="テキスト ボックス 134"/>
        <xdr:cNvSpPr txBox="1"/>
      </xdr:nvSpPr>
      <xdr:spPr>
        <a:xfrm>
          <a:off x="3924300" y="60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230505</xdr:rowOff>
    </xdr:from>
    <xdr:to>
      <xdr:col>3</xdr:col>
      <xdr:colOff>257175</xdr:colOff>
      <xdr:row>34</xdr:row>
      <xdr:rowOff>332105</xdr:rowOff>
    </xdr:to>
    <xdr:sp macro="" textlink="">
      <xdr:nvSpPr>
        <xdr:cNvPr id="136" name="円/楕円 135"/>
        <xdr:cNvSpPr/>
      </xdr:nvSpPr>
      <xdr:spPr bwMode="auto">
        <a:xfrm>
          <a:off x="3556000" y="649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342282</xdr:rowOff>
    </xdr:from>
    <xdr:ext cx="762000" cy="259045"/>
    <xdr:sp macro="" textlink="">
      <xdr:nvSpPr>
        <xdr:cNvPr id="137" name="テキスト ボックス 136"/>
        <xdr:cNvSpPr txBox="1"/>
      </xdr:nvSpPr>
      <xdr:spPr>
        <a:xfrm>
          <a:off x="3225800" y="6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188062</xdr:rowOff>
    </xdr:from>
    <xdr:to>
      <xdr:col>2</xdr:col>
      <xdr:colOff>692150</xdr:colOff>
      <xdr:row>34</xdr:row>
      <xdr:rowOff>289661</xdr:rowOff>
    </xdr:to>
    <xdr:sp macro="" textlink="">
      <xdr:nvSpPr>
        <xdr:cNvPr id="138" name="円/楕円 137"/>
        <xdr:cNvSpPr/>
      </xdr:nvSpPr>
      <xdr:spPr bwMode="auto">
        <a:xfrm>
          <a:off x="2857500" y="645551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299839</xdr:rowOff>
    </xdr:from>
    <xdr:ext cx="762000" cy="259045"/>
    <xdr:sp macro="" textlink="">
      <xdr:nvSpPr>
        <xdr:cNvPr id="139" name="テキスト ボックス 138"/>
        <xdr:cNvSpPr txBox="1"/>
      </xdr:nvSpPr>
      <xdr:spPr>
        <a:xfrm>
          <a:off x="2527300" y="62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134671</xdr:rowOff>
    </xdr:from>
    <xdr:to>
      <xdr:col>6</xdr:col>
      <xdr:colOff>511175</xdr:colOff>
      <xdr:row>30</xdr:row>
      <xdr:rowOff>157074</xdr:rowOff>
    </xdr:to>
    <xdr:cxnSp macro="">
      <xdr:nvCxnSpPr>
        <xdr:cNvPr id="59" name="直線コネクタ 58"/>
        <xdr:cNvCxnSpPr/>
      </xdr:nvCxnSpPr>
      <xdr:spPr>
        <a:xfrm>
          <a:off x="3797300" y="5278171"/>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134671</xdr:rowOff>
    </xdr:from>
    <xdr:to>
      <xdr:col>5</xdr:col>
      <xdr:colOff>358775</xdr:colOff>
      <xdr:row>31</xdr:row>
      <xdr:rowOff>23251</xdr:rowOff>
    </xdr:to>
    <xdr:cxnSp macro="">
      <xdr:nvCxnSpPr>
        <xdr:cNvPr id="62" name="直線コネクタ 61"/>
        <xdr:cNvCxnSpPr/>
      </xdr:nvCxnSpPr>
      <xdr:spPr>
        <a:xfrm flipV="1">
          <a:off x="2908300" y="5278171"/>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23251</xdr:rowOff>
    </xdr:from>
    <xdr:to>
      <xdr:col>4</xdr:col>
      <xdr:colOff>155575</xdr:colOff>
      <xdr:row>31</xdr:row>
      <xdr:rowOff>85659</xdr:rowOff>
    </xdr:to>
    <xdr:cxnSp macro="">
      <xdr:nvCxnSpPr>
        <xdr:cNvPr id="65" name="直線コネクタ 64"/>
        <xdr:cNvCxnSpPr/>
      </xdr:nvCxnSpPr>
      <xdr:spPr>
        <a:xfrm flipV="1">
          <a:off x="2019300" y="533820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142260</xdr:rowOff>
    </xdr:from>
    <xdr:to>
      <xdr:col>2</xdr:col>
      <xdr:colOff>638175</xdr:colOff>
      <xdr:row>31</xdr:row>
      <xdr:rowOff>85659</xdr:rowOff>
    </xdr:to>
    <xdr:cxnSp macro="">
      <xdr:nvCxnSpPr>
        <xdr:cNvPr id="68" name="直線コネクタ 67"/>
        <xdr:cNvCxnSpPr/>
      </xdr:nvCxnSpPr>
      <xdr:spPr>
        <a:xfrm>
          <a:off x="1130300" y="5285760"/>
          <a:ext cx="889000" cy="1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106274</xdr:rowOff>
    </xdr:from>
    <xdr:to>
      <xdr:col>6</xdr:col>
      <xdr:colOff>561975</xdr:colOff>
      <xdr:row>31</xdr:row>
      <xdr:rowOff>36424</xdr:rowOff>
    </xdr:to>
    <xdr:sp macro="" textlink="">
      <xdr:nvSpPr>
        <xdr:cNvPr id="78" name="円/楕円 77"/>
        <xdr:cNvSpPr/>
      </xdr:nvSpPr>
      <xdr:spPr>
        <a:xfrm>
          <a:off x="45847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129151</xdr:rowOff>
    </xdr:from>
    <xdr:ext cx="534377" cy="259045"/>
    <xdr:sp macro="" textlink="">
      <xdr:nvSpPr>
        <xdr:cNvPr id="79" name="人件費該当値テキスト"/>
        <xdr:cNvSpPr txBox="1"/>
      </xdr:nvSpPr>
      <xdr:spPr>
        <a:xfrm>
          <a:off x="4686300" y="51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69,620</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83871</xdr:rowOff>
    </xdr:from>
    <xdr:to>
      <xdr:col>5</xdr:col>
      <xdr:colOff>409575</xdr:colOff>
      <xdr:row>31</xdr:row>
      <xdr:rowOff>14021</xdr:rowOff>
    </xdr:to>
    <xdr:sp macro="" textlink="">
      <xdr:nvSpPr>
        <xdr:cNvPr id="80" name="円/楕円 79"/>
        <xdr:cNvSpPr/>
      </xdr:nvSpPr>
      <xdr:spPr>
        <a:xfrm>
          <a:off x="3746500" y="52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30548</xdr:rowOff>
    </xdr:from>
    <xdr:ext cx="534377" cy="259045"/>
    <xdr:sp macro="" textlink="">
      <xdr:nvSpPr>
        <xdr:cNvPr id="81" name="テキスト ボックス 80"/>
        <xdr:cNvSpPr txBox="1"/>
      </xdr:nvSpPr>
      <xdr:spPr>
        <a:xfrm>
          <a:off x="3530111" y="5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143901</xdr:rowOff>
    </xdr:from>
    <xdr:to>
      <xdr:col>4</xdr:col>
      <xdr:colOff>206375</xdr:colOff>
      <xdr:row>31</xdr:row>
      <xdr:rowOff>74051</xdr:rowOff>
    </xdr:to>
    <xdr:sp macro="" textlink="">
      <xdr:nvSpPr>
        <xdr:cNvPr id="82" name="円/楕円 81"/>
        <xdr:cNvSpPr/>
      </xdr:nvSpPr>
      <xdr:spPr>
        <a:xfrm>
          <a:off x="2857500" y="52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90578</xdr:rowOff>
    </xdr:from>
    <xdr:ext cx="534377" cy="259045"/>
    <xdr:sp macro="" textlink="">
      <xdr:nvSpPr>
        <xdr:cNvPr id="83" name="テキスト ボックス 82"/>
        <xdr:cNvSpPr txBox="1"/>
      </xdr:nvSpPr>
      <xdr:spPr>
        <a:xfrm>
          <a:off x="2641111" y="50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34859</xdr:rowOff>
    </xdr:from>
    <xdr:to>
      <xdr:col>3</xdr:col>
      <xdr:colOff>3175</xdr:colOff>
      <xdr:row>31</xdr:row>
      <xdr:rowOff>136459</xdr:rowOff>
    </xdr:to>
    <xdr:sp macro="" textlink="">
      <xdr:nvSpPr>
        <xdr:cNvPr id="84" name="円/楕円 83"/>
        <xdr:cNvSpPr/>
      </xdr:nvSpPr>
      <xdr:spPr>
        <a:xfrm>
          <a:off x="1968500" y="53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152986</xdr:rowOff>
    </xdr:from>
    <xdr:ext cx="534377" cy="259045"/>
    <xdr:sp macro="" textlink="">
      <xdr:nvSpPr>
        <xdr:cNvPr id="85" name="テキスト ボックス 84"/>
        <xdr:cNvSpPr txBox="1"/>
      </xdr:nvSpPr>
      <xdr:spPr>
        <a:xfrm>
          <a:off x="1752111" y="51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91460</xdr:rowOff>
    </xdr:from>
    <xdr:to>
      <xdr:col>1</xdr:col>
      <xdr:colOff>485775</xdr:colOff>
      <xdr:row>31</xdr:row>
      <xdr:rowOff>21610</xdr:rowOff>
    </xdr:to>
    <xdr:sp macro="" textlink="">
      <xdr:nvSpPr>
        <xdr:cNvPr id="86" name="円/楕円 85"/>
        <xdr:cNvSpPr/>
      </xdr:nvSpPr>
      <xdr:spPr>
        <a:xfrm>
          <a:off x="1079500" y="52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38137</xdr:rowOff>
    </xdr:from>
    <xdr:ext cx="534377" cy="259045"/>
    <xdr:sp macro="" textlink="">
      <xdr:nvSpPr>
        <xdr:cNvPr id="87" name="テキスト ボックス 86"/>
        <xdr:cNvSpPr txBox="1"/>
      </xdr:nvSpPr>
      <xdr:spPr>
        <a:xfrm>
          <a:off x="863111" y="50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141929</xdr:rowOff>
    </xdr:from>
    <xdr:to>
      <xdr:col>6</xdr:col>
      <xdr:colOff>511175</xdr:colOff>
      <xdr:row>57</xdr:row>
      <xdr:rowOff>143049</xdr:rowOff>
    </xdr:to>
    <xdr:cxnSp macro="">
      <xdr:nvCxnSpPr>
        <xdr:cNvPr id="116" name="直線コネクタ 115"/>
        <xdr:cNvCxnSpPr/>
      </xdr:nvCxnSpPr>
      <xdr:spPr>
        <a:xfrm flipV="1">
          <a:off x="3797300" y="9914579"/>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143049</xdr:rowOff>
    </xdr:from>
    <xdr:to>
      <xdr:col>5</xdr:col>
      <xdr:colOff>358775</xdr:colOff>
      <xdr:row>57</xdr:row>
      <xdr:rowOff>169327</xdr:rowOff>
    </xdr:to>
    <xdr:cxnSp macro="">
      <xdr:nvCxnSpPr>
        <xdr:cNvPr id="119" name="直線コネクタ 118"/>
        <xdr:cNvCxnSpPr/>
      </xdr:nvCxnSpPr>
      <xdr:spPr>
        <a:xfrm flipV="1">
          <a:off x="2908300" y="9915699"/>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163680</xdr:rowOff>
    </xdr:from>
    <xdr:to>
      <xdr:col>4</xdr:col>
      <xdr:colOff>155575</xdr:colOff>
      <xdr:row>57</xdr:row>
      <xdr:rowOff>169327</xdr:rowOff>
    </xdr:to>
    <xdr:cxnSp macro="">
      <xdr:nvCxnSpPr>
        <xdr:cNvPr id="122" name="直線コネクタ 121"/>
        <xdr:cNvCxnSpPr/>
      </xdr:nvCxnSpPr>
      <xdr:spPr>
        <a:xfrm>
          <a:off x="2019300" y="9936330"/>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160392</xdr:rowOff>
    </xdr:from>
    <xdr:to>
      <xdr:col>2</xdr:col>
      <xdr:colOff>638175</xdr:colOff>
      <xdr:row>57</xdr:row>
      <xdr:rowOff>163680</xdr:rowOff>
    </xdr:to>
    <xdr:cxnSp macro="">
      <xdr:nvCxnSpPr>
        <xdr:cNvPr id="125" name="直線コネクタ 124"/>
        <xdr:cNvCxnSpPr/>
      </xdr:nvCxnSpPr>
      <xdr:spPr>
        <a:xfrm>
          <a:off x="1130300" y="9933042"/>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91129</xdr:rowOff>
    </xdr:from>
    <xdr:to>
      <xdr:col>6</xdr:col>
      <xdr:colOff>561975</xdr:colOff>
      <xdr:row>58</xdr:row>
      <xdr:rowOff>21279</xdr:rowOff>
    </xdr:to>
    <xdr:sp macro="" textlink="">
      <xdr:nvSpPr>
        <xdr:cNvPr id="135" name="円/楕円 134"/>
        <xdr:cNvSpPr/>
      </xdr:nvSpPr>
      <xdr:spPr>
        <a:xfrm>
          <a:off x="4584700" y="98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50506</xdr:rowOff>
    </xdr:from>
    <xdr:ext cx="534377" cy="259045"/>
    <xdr:sp macro="" textlink="">
      <xdr:nvSpPr>
        <xdr:cNvPr id="136" name="物件費該当値テキスト"/>
        <xdr:cNvSpPr txBox="1"/>
      </xdr:nvSpPr>
      <xdr:spPr>
        <a:xfrm>
          <a:off x="4686300" y="96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92249</xdr:rowOff>
    </xdr:from>
    <xdr:to>
      <xdr:col>5</xdr:col>
      <xdr:colOff>409575</xdr:colOff>
      <xdr:row>58</xdr:row>
      <xdr:rowOff>22399</xdr:rowOff>
    </xdr:to>
    <xdr:sp macro="" textlink="">
      <xdr:nvSpPr>
        <xdr:cNvPr id="137" name="円/楕円 136"/>
        <xdr:cNvSpPr/>
      </xdr:nvSpPr>
      <xdr:spPr>
        <a:xfrm>
          <a:off x="3746500" y="98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38926</xdr:rowOff>
    </xdr:from>
    <xdr:ext cx="534377" cy="259045"/>
    <xdr:sp macro="" textlink="">
      <xdr:nvSpPr>
        <xdr:cNvPr id="138" name="テキスト ボックス 137"/>
        <xdr:cNvSpPr txBox="1"/>
      </xdr:nvSpPr>
      <xdr:spPr>
        <a:xfrm>
          <a:off x="3530111" y="96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118527</xdr:rowOff>
    </xdr:from>
    <xdr:to>
      <xdr:col>4</xdr:col>
      <xdr:colOff>206375</xdr:colOff>
      <xdr:row>58</xdr:row>
      <xdr:rowOff>48677</xdr:rowOff>
    </xdr:to>
    <xdr:sp macro="" textlink="">
      <xdr:nvSpPr>
        <xdr:cNvPr id="139" name="円/楕円 138"/>
        <xdr:cNvSpPr/>
      </xdr:nvSpPr>
      <xdr:spPr>
        <a:xfrm>
          <a:off x="2857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65204</xdr:rowOff>
    </xdr:from>
    <xdr:ext cx="534377" cy="259045"/>
    <xdr:sp macro="" textlink="">
      <xdr:nvSpPr>
        <xdr:cNvPr id="140" name="テキスト ボックス 139"/>
        <xdr:cNvSpPr txBox="1"/>
      </xdr:nvSpPr>
      <xdr:spPr>
        <a:xfrm>
          <a:off x="2641111" y="96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112880</xdr:rowOff>
    </xdr:from>
    <xdr:to>
      <xdr:col>3</xdr:col>
      <xdr:colOff>3175</xdr:colOff>
      <xdr:row>58</xdr:row>
      <xdr:rowOff>43030</xdr:rowOff>
    </xdr:to>
    <xdr:sp macro="" textlink="">
      <xdr:nvSpPr>
        <xdr:cNvPr id="141" name="円/楕円 140"/>
        <xdr:cNvSpPr/>
      </xdr:nvSpPr>
      <xdr:spPr>
        <a:xfrm>
          <a:off x="1968500" y="98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59557</xdr:rowOff>
    </xdr:from>
    <xdr:ext cx="534377" cy="259045"/>
    <xdr:sp macro="" textlink="">
      <xdr:nvSpPr>
        <xdr:cNvPr id="142" name="テキスト ボックス 141"/>
        <xdr:cNvSpPr txBox="1"/>
      </xdr:nvSpPr>
      <xdr:spPr>
        <a:xfrm>
          <a:off x="1752111" y="96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109592</xdr:rowOff>
    </xdr:from>
    <xdr:to>
      <xdr:col>1</xdr:col>
      <xdr:colOff>485775</xdr:colOff>
      <xdr:row>58</xdr:row>
      <xdr:rowOff>39742</xdr:rowOff>
    </xdr:to>
    <xdr:sp macro="" textlink="">
      <xdr:nvSpPr>
        <xdr:cNvPr id="143" name="円/楕円 142"/>
        <xdr:cNvSpPr/>
      </xdr:nvSpPr>
      <xdr:spPr>
        <a:xfrm>
          <a:off x="1079500" y="9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56269</xdr:rowOff>
    </xdr:from>
    <xdr:ext cx="534377" cy="259045"/>
    <xdr:sp macro="" textlink="">
      <xdr:nvSpPr>
        <xdr:cNvPr id="144" name="テキスト ボックス 143"/>
        <xdr:cNvSpPr txBox="1"/>
      </xdr:nvSpPr>
      <xdr:spPr>
        <a:xfrm>
          <a:off x="863111" y="9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78414</xdr:rowOff>
    </xdr:from>
    <xdr:to>
      <xdr:col>6</xdr:col>
      <xdr:colOff>511175</xdr:colOff>
      <xdr:row>77</xdr:row>
      <xdr:rowOff>78739</xdr:rowOff>
    </xdr:to>
    <xdr:cxnSp macro="">
      <xdr:nvCxnSpPr>
        <xdr:cNvPr id="175" name="直線コネクタ 174"/>
        <xdr:cNvCxnSpPr/>
      </xdr:nvCxnSpPr>
      <xdr:spPr>
        <a:xfrm flipV="1">
          <a:off x="3797300" y="13280064"/>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78739</xdr:rowOff>
    </xdr:from>
    <xdr:to>
      <xdr:col>5</xdr:col>
      <xdr:colOff>358775</xdr:colOff>
      <xdr:row>77</xdr:row>
      <xdr:rowOff>88864</xdr:rowOff>
    </xdr:to>
    <xdr:cxnSp macro="">
      <xdr:nvCxnSpPr>
        <xdr:cNvPr id="178" name="直線コネクタ 177"/>
        <xdr:cNvCxnSpPr/>
      </xdr:nvCxnSpPr>
      <xdr:spPr>
        <a:xfrm flipV="1">
          <a:off x="2908300" y="13280389"/>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61759</xdr:rowOff>
    </xdr:from>
    <xdr:to>
      <xdr:col>4</xdr:col>
      <xdr:colOff>155575</xdr:colOff>
      <xdr:row>77</xdr:row>
      <xdr:rowOff>88864</xdr:rowOff>
    </xdr:to>
    <xdr:cxnSp macro="">
      <xdr:nvCxnSpPr>
        <xdr:cNvPr id="181" name="直線コネクタ 180"/>
        <xdr:cNvCxnSpPr/>
      </xdr:nvCxnSpPr>
      <xdr:spPr>
        <a:xfrm>
          <a:off x="2019300" y="13263409"/>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58276</xdr:rowOff>
    </xdr:from>
    <xdr:to>
      <xdr:col>2</xdr:col>
      <xdr:colOff>638175</xdr:colOff>
      <xdr:row>77</xdr:row>
      <xdr:rowOff>61759</xdr:rowOff>
    </xdr:to>
    <xdr:cxnSp macro="">
      <xdr:nvCxnSpPr>
        <xdr:cNvPr id="184" name="直線コネクタ 183"/>
        <xdr:cNvCxnSpPr/>
      </xdr:nvCxnSpPr>
      <xdr:spPr>
        <a:xfrm>
          <a:off x="1130300" y="1325992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27614</xdr:rowOff>
    </xdr:from>
    <xdr:to>
      <xdr:col>6</xdr:col>
      <xdr:colOff>561975</xdr:colOff>
      <xdr:row>77</xdr:row>
      <xdr:rowOff>129214</xdr:rowOff>
    </xdr:to>
    <xdr:sp macro="" textlink="">
      <xdr:nvSpPr>
        <xdr:cNvPr id="194" name="円/楕円 193"/>
        <xdr:cNvSpPr/>
      </xdr:nvSpPr>
      <xdr:spPr>
        <a:xfrm>
          <a:off x="45847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50491</xdr:rowOff>
    </xdr:from>
    <xdr:ext cx="469744" cy="259045"/>
    <xdr:sp macro="" textlink="">
      <xdr:nvSpPr>
        <xdr:cNvPr id="195" name="維持補修費該当値テキスト"/>
        <xdr:cNvSpPr txBox="1"/>
      </xdr:nvSpPr>
      <xdr:spPr>
        <a:xfrm>
          <a:off x="4686300" y="130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27939</xdr:rowOff>
    </xdr:from>
    <xdr:to>
      <xdr:col>5</xdr:col>
      <xdr:colOff>409575</xdr:colOff>
      <xdr:row>77</xdr:row>
      <xdr:rowOff>129539</xdr:rowOff>
    </xdr:to>
    <xdr:sp macro="" textlink="">
      <xdr:nvSpPr>
        <xdr:cNvPr id="196" name="円/楕円 195"/>
        <xdr:cNvSpPr/>
      </xdr:nvSpPr>
      <xdr:spPr>
        <a:xfrm>
          <a:off x="3746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146066</xdr:rowOff>
    </xdr:from>
    <xdr:ext cx="469744" cy="259045"/>
    <xdr:sp macro="" textlink="">
      <xdr:nvSpPr>
        <xdr:cNvPr id="197" name="テキスト ボックス 196"/>
        <xdr:cNvSpPr txBox="1"/>
      </xdr:nvSpPr>
      <xdr:spPr>
        <a:xfrm>
          <a:off x="3562427"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38064</xdr:rowOff>
    </xdr:from>
    <xdr:to>
      <xdr:col>4</xdr:col>
      <xdr:colOff>206375</xdr:colOff>
      <xdr:row>77</xdr:row>
      <xdr:rowOff>139664</xdr:rowOff>
    </xdr:to>
    <xdr:sp macro="" textlink="">
      <xdr:nvSpPr>
        <xdr:cNvPr id="198" name="円/楕円 197"/>
        <xdr:cNvSpPr/>
      </xdr:nvSpPr>
      <xdr:spPr>
        <a:xfrm>
          <a:off x="2857500" y="132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130791</xdr:rowOff>
    </xdr:from>
    <xdr:ext cx="469744" cy="259045"/>
    <xdr:sp macro="" textlink="">
      <xdr:nvSpPr>
        <xdr:cNvPr id="199" name="テキスト ボックス 198"/>
        <xdr:cNvSpPr txBox="1"/>
      </xdr:nvSpPr>
      <xdr:spPr>
        <a:xfrm>
          <a:off x="2673427" y="133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10959</xdr:rowOff>
    </xdr:from>
    <xdr:to>
      <xdr:col>3</xdr:col>
      <xdr:colOff>3175</xdr:colOff>
      <xdr:row>77</xdr:row>
      <xdr:rowOff>112559</xdr:rowOff>
    </xdr:to>
    <xdr:sp macro="" textlink="">
      <xdr:nvSpPr>
        <xdr:cNvPr id="200" name="円/楕円 199"/>
        <xdr:cNvSpPr/>
      </xdr:nvSpPr>
      <xdr:spPr>
        <a:xfrm>
          <a:off x="1968500" y="132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129086</xdr:rowOff>
    </xdr:from>
    <xdr:ext cx="469744" cy="259045"/>
    <xdr:sp macro="" textlink="">
      <xdr:nvSpPr>
        <xdr:cNvPr id="201" name="テキスト ボックス 200"/>
        <xdr:cNvSpPr txBox="1"/>
      </xdr:nvSpPr>
      <xdr:spPr>
        <a:xfrm>
          <a:off x="1784427" y="129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7476</xdr:rowOff>
    </xdr:from>
    <xdr:to>
      <xdr:col>1</xdr:col>
      <xdr:colOff>485775</xdr:colOff>
      <xdr:row>77</xdr:row>
      <xdr:rowOff>109076</xdr:rowOff>
    </xdr:to>
    <xdr:sp macro="" textlink="">
      <xdr:nvSpPr>
        <xdr:cNvPr id="202" name="円/楕円 201"/>
        <xdr:cNvSpPr/>
      </xdr:nvSpPr>
      <xdr:spPr>
        <a:xfrm>
          <a:off x="1079500" y="132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125603</xdr:rowOff>
    </xdr:from>
    <xdr:ext cx="469744" cy="259045"/>
    <xdr:sp macro="" textlink="">
      <xdr:nvSpPr>
        <xdr:cNvPr id="203" name="テキスト ボックス 202"/>
        <xdr:cNvSpPr txBox="1"/>
      </xdr:nvSpPr>
      <xdr:spPr>
        <a:xfrm>
          <a:off x="895427" y="1298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69830</xdr:rowOff>
    </xdr:from>
    <xdr:to>
      <xdr:col>6</xdr:col>
      <xdr:colOff>511175</xdr:colOff>
      <xdr:row>97</xdr:row>
      <xdr:rowOff>134409</xdr:rowOff>
    </xdr:to>
    <xdr:cxnSp macro="">
      <xdr:nvCxnSpPr>
        <xdr:cNvPr id="235" name="直線コネクタ 234"/>
        <xdr:cNvCxnSpPr/>
      </xdr:nvCxnSpPr>
      <xdr:spPr>
        <a:xfrm flipV="1">
          <a:off x="3797300" y="16700480"/>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134409</xdr:rowOff>
    </xdr:from>
    <xdr:to>
      <xdr:col>5</xdr:col>
      <xdr:colOff>358775</xdr:colOff>
      <xdr:row>97</xdr:row>
      <xdr:rowOff>160502</xdr:rowOff>
    </xdr:to>
    <xdr:cxnSp macro="">
      <xdr:nvCxnSpPr>
        <xdr:cNvPr id="238" name="直線コネクタ 237"/>
        <xdr:cNvCxnSpPr/>
      </xdr:nvCxnSpPr>
      <xdr:spPr>
        <a:xfrm flipV="1">
          <a:off x="2908300" y="16765059"/>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160502</xdr:rowOff>
    </xdr:from>
    <xdr:to>
      <xdr:col>4</xdr:col>
      <xdr:colOff>155575</xdr:colOff>
      <xdr:row>98</xdr:row>
      <xdr:rowOff>67300</xdr:rowOff>
    </xdr:to>
    <xdr:cxnSp macro="">
      <xdr:nvCxnSpPr>
        <xdr:cNvPr id="241" name="直線コネクタ 240"/>
        <xdr:cNvCxnSpPr/>
      </xdr:nvCxnSpPr>
      <xdr:spPr>
        <a:xfrm flipV="1">
          <a:off x="2019300" y="16791152"/>
          <a:ext cx="889000" cy="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67300</xdr:rowOff>
    </xdr:from>
    <xdr:to>
      <xdr:col>2</xdr:col>
      <xdr:colOff>638175</xdr:colOff>
      <xdr:row>98</xdr:row>
      <xdr:rowOff>108365</xdr:rowOff>
    </xdr:to>
    <xdr:cxnSp macro="">
      <xdr:nvCxnSpPr>
        <xdr:cNvPr id="244" name="直線コネクタ 243"/>
        <xdr:cNvCxnSpPr/>
      </xdr:nvCxnSpPr>
      <xdr:spPr>
        <a:xfrm flipV="1">
          <a:off x="1130300" y="16869400"/>
          <a:ext cx="889000" cy="4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19030</xdr:rowOff>
    </xdr:from>
    <xdr:to>
      <xdr:col>6</xdr:col>
      <xdr:colOff>561975</xdr:colOff>
      <xdr:row>97</xdr:row>
      <xdr:rowOff>120630</xdr:rowOff>
    </xdr:to>
    <xdr:sp macro="" textlink="">
      <xdr:nvSpPr>
        <xdr:cNvPr id="254" name="円/楕円 253"/>
        <xdr:cNvSpPr/>
      </xdr:nvSpPr>
      <xdr:spPr>
        <a:xfrm>
          <a:off x="4584700" y="166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168907</xdr:rowOff>
    </xdr:from>
    <xdr:ext cx="534377" cy="259045"/>
    <xdr:sp macro="" textlink="">
      <xdr:nvSpPr>
        <xdr:cNvPr id="255" name="扶助費該当値テキスト"/>
        <xdr:cNvSpPr txBox="1"/>
      </xdr:nvSpPr>
      <xdr:spPr>
        <a:xfrm>
          <a:off x="4686300" y="166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83609</xdr:rowOff>
    </xdr:from>
    <xdr:to>
      <xdr:col>5</xdr:col>
      <xdr:colOff>409575</xdr:colOff>
      <xdr:row>98</xdr:row>
      <xdr:rowOff>13759</xdr:rowOff>
    </xdr:to>
    <xdr:sp macro="" textlink="">
      <xdr:nvSpPr>
        <xdr:cNvPr id="256" name="円/楕円 255"/>
        <xdr:cNvSpPr/>
      </xdr:nvSpPr>
      <xdr:spPr>
        <a:xfrm>
          <a:off x="3746500" y="167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4886</xdr:rowOff>
    </xdr:from>
    <xdr:ext cx="534377" cy="259045"/>
    <xdr:sp macro="" textlink="">
      <xdr:nvSpPr>
        <xdr:cNvPr id="257" name="テキスト ボックス 256"/>
        <xdr:cNvSpPr txBox="1"/>
      </xdr:nvSpPr>
      <xdr:spPr>
        <a:xfrm>
          <a:off x="3530111" y="168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109702</xdr:rowOff>
    </xdr:from>
    <xdr:to>
      <xdr:col>4</xdr:col>
      <xdr:colOff>206375</xdr:colOff>
      <xdr:row>98</xdr:row>
      <xdr:rowOff>39852</xdr:rowOff>
    </xdr:to>
    <xdr:sp macro="" textlink="">
      <xdr:nvSpPr>
        <xdr:cNvPr id="258" name="円/楕円 257"/>
        <xdr:cNvSpPr/>
      </xdr:nvSpPr>
      <xdr:spPr>
        <a:xfrm>
          <a:off x="2857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30979</xdr:rowOff>
    </xdr:from>
    <xdr:ext cx="534377" cy="259045"/>
    <xdr:sp macro="" textlink="">
      <xdr:nvSpPr>
        <xdr:cNvPr id="259" name="テキスト ボックス 258"/>
        <xdr:cNvSpPr txBox="1"/>
      </xdr:nvSpPr>
      <xdr:spPr>
        <a:xfrm>
          <a:off x="2641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16500</xdr:rowOff>
    </xdr:from>
    <xdr:to>
      <xdr:col>3</xdr:col>
      <xdr:colOff>3175</xdr:colOff>
      <xdr:row>98</xdr:row>
      <xdr:rowOff>118100</xdr:rowOff>
    </xdr:to>
    <xdr:sp macro="" textlink="">
      <xdr:nvSpPr>
        <xdr:cNvPr id="260" name="円/楕円 259"/>
        <xdr:cNvSpPr/>
      </xdr:nvSpPr>
      <xdr:spPr>
        <a:xfrm>
          <a:off x="1968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109227</xdr:rowOff>
    </xdr:from>
    <xdr:ext cx="534377" cy="259045"/>
    <xdr:sp macro="" textlink="">
      <xdr:nvSpPr>
        <xdr:cNvPr id="261" name="テキスト ボックス 260"/>
        <xdr:cNvSpPr txBox="1"/>
      </xdr:nvSpPr>
      <xdr:spPr>
        <a:xfrm>
          <a:off x="1752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57565</xdr:rowOff>
    </xdr:from>
    <xdr:to>
      <xdr:col>1</xdr:col>
      <xdr:colOff>485775</xdr:colOff>
      <xdr:row>98</xdr:row>
      <xdr:rowOff>159165</xdr:rowOff>
    </xdr:to>
    <xdr:sp macro="" textlink="">
      <xdr:nvSpPr>
        <xdr:cNvPr id="262" name="円/楕円 261"/>
        <xdr:cNvSpPr/>
      </xdr:nvSpPr>
      <xdr:spPr>
        <a:xfrm>
          <a:off x="1079500" y="168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150292</xdr:rowOff>
    </xdr:from>
    <xdr:ext cx="534377" cy="259045"/>
    <xdr:sp macro="" textlink="">
      <xdr:nvSpPr>
        <xdr:cNvPr id="263" name="テキスト ボックス 262"/>
        <xdr:cNvSpPr txBox="1"/>
      </xdr:nvSpPr>
      <xdr:spPr>
        <a:xfrm>
          <a:off x="863111" y="169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98742</xdr:rowOff>
    </xdr:from>
    <xdr:to>
      <xdr:col>15</xdr:col>
      <xdr:colOff>180975</xdr:colOff>
      <xdr:row>32</xdr:row>
      <xdr:rowOff>143129</xdr:rowOff>
    </xdr:to>
    <xdr:cxnSp macro="">
      <xdr:nvCxnSpPr>
        <xdr:cNvPr id="293" name="直線コネクタ 292"/>
        <xdr:cNvCxnSpPr/>
      </xdr:nvCxnSpPr>
      <xdr:spPr>
        <a:xfrm>
          <a:off x="9639300" y="5585142"/>
          <a:ext cx="8382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98742</xdr:rowOff>
    </xdr:from>
    <xdr:to>
      <xdr:col>14</xdr:col>
      <xdr:colOff>28575</xdr:colOff>
      <xdr:row>37</xdr:row>
      <xdr:rowOff>125260</xdr:rowOff>
    </xdr:to>
    <xdr:cxnSp macro="">
      <xdr:nvCxnSpPr>
        <xdr:cNvPr id="296" name="直線コネクタ 295"/>
        <xdr:cNvCxnSpPr/>
      </xdr:nvCxnSpPr>
      <xdr:spPr>
        <a:xfrm flipV="1">
          <a:off x="8750300" y="5585142"/>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125260</xdr:rowOff>
    </xdr:from>
    <xdr:to>
      <xdr:col>12</xdr:col>
      <xdr:colOff>511175</xdr:colOff>
      <xdr:row>38</xdr:row>
      <xdr:rowOff>71654</xdr:rowOff>
    </xdr:to>
    <xdr:cxnSp macro="">
      <xdr:nvCxnSpPr>
        <xdr:cNvPr id="299" name="直線コネクタ 298"/>
        <xdr:cNvCxnSpPr/>
      </xdr:nvCxnSpPr>
      <xdr:spPr>
        <a:xfrm flipV="1">
          <a:off x="7861300" y="6468910"/>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71654</xdr:rowOff>
    </xdr:from>
    <xdr:to>
      <xdr:col>11</xdr:col>
      <xdr:colOff>307975</xdr:colOff>
      <xdr:row>38</xdr:row>
      <xdr:rowOff>100038</xdr:rowOff>
    </xdr:to>
    <xdr:cxnSp macro="">
      <xdr:nvCxnSpPr>
        <xdr:cNvPr id="302" name="直線コネクタ 301"/>
        <xdr:cNvCxnSpPr/>
      </xdr:nvCxnSpPr>
      <xdr:spPr>
        <a:xfrm flipV="1">
          <a:off x="6972300" y="6586754"/>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92329</xdr:rowOff>
    </xdr:from>
    <xdr:to>
      <xdr:col>15</xdr:col>
      <xdr:colOff>231775</xdr:colOff>
      <xdr:row>33</xdr:row>
      <xdr:rowOff>22479</xdr:rowOff>
    </xdr:to>
    <xdr:sp macro="" textlink="">
      <xdr:nvSpPr>
        <xdr:cNvPr id="312" name="円/楕円 311"/>
        <xdr:cNvSpPr/>
      </xdr:nvSpPr>
      <xdr:spPr>
        <a:xfrm>
          <a:off x="104267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115206</xdr:rowOff>
    </xdr:from>
    <xdr:ext cx="534377" cy="259045"/>
    <xdr:sp macro="" textlink="">
      <xdr:nvSpPr>
        <xdr:cNvPr id="313" name="補助費等該当値テキスト"/>
        <xdr:cNvSpPr txBox="1"/>
      </xdr:nvSpPr>
      <xdr:spPr>
        <a:xfrm>
          <a:off x="10528300" y="543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47942</xdr:rowOff>
    </xdr:from>
    <xdr:to>
      <xdr:col>14</xdr:col>
      <xdr:colOff>79375</xdr:colOff>
      <xdr:row>32</xdr:row>
      <xdr:rowOff>149542</xdr:rowOff>
    </xdr:to>
    <xdr:sp macro="" textlink="">
      <xdr:nvSpPr>
        <xdr:cNvPr id="314" name="円/楕円 313"/>
        <xdr:cNvSpPr/>
      </xdr:nvSpPr>
      <xdr:spPr>
        <a:xfrm>
          <a:off x="9588500" y="5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166069</xdr:rowOff>
    </xdr:from>
    <xdr:ext cx="534377" cy="259045"/>
    <xdr:sp macro="" textlink="">
      <xdr:nvSpPr>
        <xdr:cNvPr id="315" name="テキスト ボックス 314"/>
        <xdr:cNvSpPr txBox="1"/>
      </xdr:nvSpPr>
      <xdr:spPr>
        <a:xfrm>
          <a:off x="9372111" y="53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74460</xdr:rowOff>
    </xdr:from>
    <xdr:to>
      <xdr:col>12</xdr:col>
      <xdr:colOff>561975</xdr:colOff>
      <xdr:row>38</xdr:row>
      <xdr:rowOff>4611</xdr:rowOff>
    </xdr:to>
    <xdr:sp macro="" textlink="">
      <xdr:nvSpPr>
        <xdr:cNvPr id="316" name="円/楕円 315"/>
        <xdr:cNvSpPr/>
      </xdr:nvSpPr>
      <xdr:spPr>
        <a:xfrm>
          <a:off x="8699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167187</xdr:rowOff>
    </xdr:from>
    <xdr:ext cx="534377" cy="259045"/>
    <xdr:sp macro="" textlink="">
      <xdr:nvSpPr>
        <xdr:cNvPr id="317" name="テキスト ボックス 316"/>
        <xdr:cNvSpPr txBox="1"/>
      </xdr:nvSpPr>
      <xdr:spPr>
        <a:xfrm>
          <a:off x="8483111" y="6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20854</xdr:rowOff>
    </xdr:from>
    <xdr:to>
      <xdr:col>11</xdr:col>
      <xdr:colOff>358775</xdr:colOff>
      <xdr:row>38</xdr:row>
      <xdr:rowOff>122454</xdr:rowOff>
    </xdr:to>
    <xdr:sp macro="" textlink="">
      <xdr:nvSpPr>
        <xdr:cNvPr id="318" name="円/楕円 317"/>
        <xdr:cNvSpPr/>
      </xdr:nvSpPr>
      <xdr:spPr>
        <a:xfrm>
          <a:off x="7810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113581</xdr:rowOff>
    </xdr:from>
    <xdr:ext cx="534377" cy="259045"/>
    <xdr:sp macro="" textlink="">
      <xdr:nvSpPr>
        <xdr:cNvPr id="319" name="テキスト ボックス 318"/>
        <xdr:cNvSpPr txBox="1"/>
      </xdr:nvSpPr>
      <xdr:spPr>
        <a:xfrm>
          <a:off x="7594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49238</xdr:rowOff>
    </xdr:from>
    <xdr:to>
      <xdr:col>10</xdr:col>
      <xdr:colOff>155575</xdr:colOff>
      <xdr:row>38</xdr:row>
      <xdr:rowOff>150838</xdr:rowOff>
    </xdr:to>
    <xdr:sp macro="" textlink="">
      <xdr:nvSpPr>
        <xdr:cNvPr id="320" name="円/楕円 319"/>
        <xdr:cNvSpPr/>
      </xdr:nvSpPr>
      <xdr:spPr>
        <a:xfrm>
          <a:off x="6921500" y="65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141965</xdr:rowOff>
    </xdr:from>
    <xdr:ext cx="534377" cy="259045"/>
    <xdr:sp macro="" textlink="">
      <xdr:nvSpPr>
        <xdr:cNvPr id="321" name="テキスト ボックス 320"/>
        <xdr:cNvSpPr txBox="1"/>
      </xdr:nvSpPr>
      <xdr:spPr>
        <a:xfrm>
          <a:off x="6705111" y="66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130842</xdr:rowOff>
    </xdr:from>
    <xdr:to>
      <xdr:col>15</xdr:col>
      <xdr:colOff>180975</xdr:colOff>
      <xdr:row>55</xdr:row>
      <xdr:rowOff>44012</xdr:rowOff>
    </xdr:to>
    <xdr:cxnSp macro="">
      <xdr:nvCxnSpPr>
        <xdr:cNvPr id="351" name="直線コネクタ 350"/>
        <xdr:cNvCxnSpPr/>
      </xdr:nvCxnSpPr>
      <xdr:spPr>
        <a:xfrm>
          <a:off x="9639300" y="9217692"/>
          <a:ext cx="8382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130842</xdr:rowOff>
    </xdr:from>
    <xdr:to>
      <xdr:col>14</xdr:col>
      <xdr:colOff>28575</xdr:colOff>
      <xdr:row>54</xdr:row>
      <xdr:rowOff>63519</xdr:rowOff>
    </xdr:to>
    <xdr:cxnSp macro="">
      <xdr:nvCxnSpPr>
        <xdr:cNvPr id="354" name="直線コネクタ 353"/>
        <xdr:cNvCxnSpPr/>
      </xdr:nvCxnSpPr>
      <xdr:spPr>
        <a:xfrm flipV="1">
          <a:off x="8750300" y="9217692"/>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63519</xdr:rowOff>
    </xdr:from>
    <xdr:to>
      <xdr:col>12</xdr:col>
      <xdr:colOff>511175</xdr:colOff>
      <xdr:row>55</xdr:row>
      <xdr:rowOff>87655</xdr:rowOff>
    </xdr:to>
    <xdr:cxnSp macro="">
      <xdr:nvCxnSpPr>
        <xdr:cNvPr id="357" name="直線コネクタ 356"/>
        <xdr:cNvCxnSpPr/>
      </xdr:nvCxnSpPr>
      <xdr:spPr>
        <a:xfrm flipV="1">
          <a:off x="7861300" y="9321819"/>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87655</xdr:rowOff>
    </xdr:from>
    <xdr:to>
      <xdr:col>11</xdr:col>
      <xdr:colOff>307975</xdr:colOff>
      <xdr:row>57</xdr:row>
      <xdr:rowOff>40087</xdr:rowOff>
    </xdr:to>
    <xdr:cxnSp macro="">
      <xdr:nvCxnSpPr>
        <xdr:cNvPr id="360" name="直線コネクタ 359"/>
        <xdr:cNvCxnSpPr/>
      </xdr:nvCxnSpPr>
      <xdr:spPr>
        <a:xfrm flipV="1">
          <a:off x="6972300" y="9517405"/>
          <a:ext cx="889000" cy="29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164662</xdr:rowOff>
    </xdr:from>
    <xdr:to>
      <xdr:col>15</xdr:col>
      <xdr:colOff>231775</xdr:colOff>
      <xdr:row>55</xdr:row>
      <xdr:rowOff>94812</xdr:rowOff>
    </xdr:to>
    <xdr:sp macro="" textlink="">
      <xdr:nvSpPr>
        <xdr:cNvPr id="370" name="円/楕円 369"/>
        <xdr:cNvSpPr/>
      </xdr:nvSpPr>
      <xdr:spPr>
        <a:xfrm>
          <a:off x="10426700" y="94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16089</xdr:rowOff>
    </xdr:from>
    <xdr:ext cx="534377" cy="259045"/>
    <xdr:sp macro="" textlink="">
      <xdr:nvSpPr>
        <xdr:cNvPr id="371" name="普通建設事業費該当値テキスト"/>
        <xdr:cNvSpPr txBox="1"/>
      </xdr:nvSpPr>
      <xdr:spPr>
        <a:xfrm>
          <a:off x="10528300" y="92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80042</xdr:rowOff>
    </xdr:from>
    <xdr:to>
      <xdr:col>14</xdr:col>
      <xdr:colOff>79375</xdr:colOff>
      <xdr:row>54</xdr:row>
      <xdr:rowOff>10192</xdr:rowOff>
    </xdr:to>
    <xdr:sp macro="" textlink="">
      <xdr:nvSpPr>
        <xdr:cNvPr id="372" name="円/楕円 371"/>
        <xdr:cNvSpPr/>
      </xdr:nvSpPr>
      <xdr:spPr>
        <a:xfrm>
          <a:off x="9588500" y="91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26719</xdr:rowOff>
    </xdr:from>
    <xdr:ext cx="534377" cy="259045"/>
    <xdr:sp macro="" textlink="">
      <xdr:nvSpPr>
        <xdr:cNvPr id="373" name="テキスト ボックス 372"/>
        <xdr:cNvSpPr txBox="1"/>
      </xdr:nvSpPr>
      <xdr:spPr>
        <a:xfrm>
          <a:off x="9372111" y="89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12719</xdr:rowOff>
    </xdr:from>
    <xdr:to>
      <xdr:col>12</xdr:col>
      <xdr:colOff>561975</xdr:colOff>
      <xdr:row>54</xdr:row>
      <xdr:rowOff>114319</xdr:rowOff>
    </xdr:to>
    <xdr:sp macro="" textlink="">
      <xdr:nvSpPr>
        <xdr:cNvPr id="374" name="円/楕円 373"/>
        <xdr:cNvSpPr/>
      </xdr:nvSpPr>
      <xdr:spPr>
        <a:xfrm>
          <a:off x="8699500" y="92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130846</xdr:rowOff>
    </xdr:from>
    <xdr:ext cx="534377" cy="259045"/>
    <xdr:sp macro="" textlink="">
      <xdr:nvSpPr>
        <xdr:cNvPr id="375" name="テキスト ボックス 374"/>
        <xdr:cNvSpPr txBox="1"/>
      </xdr:nvSpPr>
      <xdr:spPr>
        <a:xfrm>
          <a:off x="8483111" y="90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36855</xdr:rowOff>
    </xdr:from>
    <xdr:to>
      <xdr:col>11</xdr:col>
      <xdr:colOff>358775</xdr:colOff>
      <xdr:row>55</xdr:row>
      <xdr:rowOff>138455</xdr:rowOff>
    </xdr:to>
    <xdr:sp macro="" textlink="">
      <xdr:nvSpPr>
        <xdr:cNvPr id="376" name="円/楕円 375"/>
        <xdr:cNvSpPr/>
      </xdr:nvSpPr>
      <xdr:spPr>
        <a:xfrm>
          <a:off x="7810500" y="94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154982</xdr:rowOff>
    </xdr:from>
    <xdr:ext cx="534377" cy="259045"/>
    <xdr:sp macro="" textlink="">
      <xdr:nvSpPr>
        <xdr:cNvPr id="377" name="テキスト ボックス 376"/>
        <xdr:cNvSpPr txBox="1"/>
      </xdr:nvSpPr>
      <xdr:spPr>
        <a:xfrm>
          <a:off x="7594111" y="92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160737</xdr:rowOff>
    </xdr:from>
    <xdr:to>
      <xdr:col>10</xdr:col>
      <xdr:colOff>155575</xdr:colOff>
      <xdr:row>57</xdr:row>
      <xdr:rowOff>90887</xdr:rowOff>
    </xdr:to>
    <xdr:sp macro="" textlink="">
      <xdr:nvSpPr>
        <xdr:cNvPr id="378" name="円/楕円 377"/>
        <xdr:cNvSpPr/>
      </xdr:nvSpPr>
      <xdr:spPr>
        <a:xfrm>
          <a:off x="6921500" y="97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82014</xdr:rowOff>
    </xdr:from>
    <xdr:ext cx="534377" cy="259045"/>
    <xdr:sp macro="" textlink="">
      <xdr:nvSpPr>
        <xdr:cNvPr id="379" name="テキスト ボックス 378"/>
        <xdr:cNvSpPr txBox="1"/>
      </xdr:nvSpPr>
      <xdr:spPr>
        <a:xfrm>
          <a:off x="6705111" y="98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26566</xdr:rowOff>
    </xdr:from>
    <xdr:to>
      <xdr:col>15</xdr:col>
      <xdr:colOff>180340</xdr:colOff>
      <xdr:row>78</xdr:row>
      <xdr:rowOff>133803</xdr:rowOff>
    </xdr:to>
    <xdr:cxnSp macro="">
      <xdr:nvCxnSpPr>
        <xdr:cNvPr id="401" name="直線コネクタ 400"/>
        <xdr:cNvCxnSpPr/>
      </xdr:nvCxnSpPr>
      <xdr:spPr>
        <a:xfrm flipV="1">
          <a:off x="10475595" y="12713866"/>
          <a:ext cx="1270" cy="793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137630</xdr:rowOff>
    </xdr:from>
    <xdr:ext cx="378565" cy="259045"/>
    <xdr:sp macro="" textlink="">
      <xdr:nvSpPr>
        <xdr:cNvPr id="402" name="普通建設事業費 （ うち新規整備　）最小値テキスト"/>
        <xdr:cNvSpPr txBox="1"/>
      </xdr:nvSpPr>
      <xdr:spPr>
        <a:xfrm>
          <a:off x="10528300" y="1351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78</xdr:row>
      <xdr:rowOff>133803</xdr:rowOff>
    </xdr:from>
    <xdr:to>
      <xdr:col>15</xdr:col>
      <xdr:colOff>269875</xdr:colOff>
      <xdr:row>78</xdr:row>
      <xdr:rowOff>133803</xdr:rowOff>
    </xdr:to>
    <xdr:cxnSp macro="">
      <xdr:nvCxnSpPr>
        <xdr:cNvPr id="403" name="直線コネクタ 402"/>
        <xdr:cNvCxnSpPr/>
      </xdr:nvCxnSpPr>
      <xdr:spPr>
        <a:xfrm>
          <a:off x="10388600" y="1350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144693</xdr:rowOff>
    </xdr:from>
    <xdr:ext cx="534377" cy="259045"/>
    <xdr:sp macro="" textlink="">
      <xdr:nvSpPr>
        <xdr:cNvPr id="404" name="普通建設事業費 （ うち新規整備　）最大値テキスト"/>
        <xdr:cNvSpPr txBox="1"/>
      </xdr:nvSpPr>
      <xdr:spPr>
        <a:xfrm>
          <a:off x="10528300" y="124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74</xdr:row>
      <xdr:rowOff>26566</xdr:rowOff>
    </xdr:from>
    <xdr:to>
      <xdr:col>15</xdr:col>
      <xdr:colOff>269875</xdr:colOff>
      <xdr:row>74</xdr:row>
      <xdr:rowOff>26566</xdr:rowOff>
    </xdr:to>
    <xdr:cxnSp macro="">
      <xdr:nvCxnSpPr>
        <xdr:cNvPr id="405" name="直線コネクタ 404"/>
        <xdr:cNvCxnSpPr/>
      </xdr:nvCxnSpPr>
      <xdr:spPr>
        <a:xfrm>
          <a:off x="10388600" y="1271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19388</xdr:rowOff>
    </xdr:from>
    <xdr:to>
      <xdr:col>15</xdr:col>
      <xdr:colOff>180975</xdr:colOff>
      <xdr:row>74</xdr:row>
      <xdr:rowOff>33218</xdr:rowOff>
    </xdr:to>
    <xdr:cxnSp macro="">
      <xdr:nvCxnSpPr>
        <xdr:cNvPr id="406" name="直線コネクタ 405"/>
        <xdr:cNvCxnSpPr/>
      </xdr:nvCxnSpPr>
      <xdr:spPr>
        <a:xfrm>
          <a:off x="9639300" y="12363788"/>
          <a:ext cx="838200" cy="3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20121</xdr:rowOff>
    </xdr:from>
    <xdr:ext cx="469744" cy="259045"/>
    <xdr:sp macro="" textlink="">
      <xdr:nvSpPr>
        <xdr:cNvPr id="407" name="普通建設事業費 （ うち新規整備　）平均値テキスト"/>
        <xdr:cNvSpPr txBox="1"/>
      </xdr:nvSpPr>
      <xdr:spPr>
        <a:xfrm>
          <a:off x="10528300" y="1322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41694</xdr:rowOff>
    </xdr:from>
    <xdr:to>
      <xdr:col>15</xdr:col>
      <xdr:colOff>231775</xdr:colOff>
      <xdr:row>77</xdr:row>
      <xdr:rowOff>143294</xdr:rowOff>
    </xdr:to>
    <xdr:sp macro="" textlink="">
      <xdr:nvSpPr>
        <xdr:cNvPr id="408" name="フローチャート : 判断 407"/>
        <xdr:cNvSpPr/>
      </xdr:nvSpPr>
      <xdr:spPr>
        <a:xfrm>
          <a:off x="104267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19388</xdr:rowOff>
    </xdr:from>
    <xdr:to>
      <xdr:col>14</xdr:col>
      <xdr:colOff>28575</xdr:colOff>
      <xdr:row>74</xdr:row>
      <xdr:rowOff>27777</xdr:rowOff>
    </xdr:to>
    <xdr:cxnSp macro="">
      <xdr:nvCxnSpPr>
        <xdr:cNvPr id="409" name="直線コネクタ 408"/>
        <xdr:cNvCxnSpPr/>
      </xdr:nvCxnSpPr>
      <xdr:spPr>
        <a:xfrm flipV="1">
          <a:off x="8750300" y="12363788"/>
          <a:ext cx="889000" cy="3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96582</xdr:rowOff>
    </xdr:from>
    <xdr:to>
      <xdr:col>14</xdr:col>
      <xdr:colOff>79375</xdr:colOff>
      <xdr:row>77</xdr:row>
      <xdr:rowOff>26732</xdr:rowOff>
    </xdr:to>
    <xdr:sp macro="" textlink="">
      <xdr:nvSpPr>
        <xdr:cNvPr id="410" name="フローチャート : 判断 409"/>
        <xdr:cNvSpPr/>
      </xdr:nvSpPr>
      <xdr:spPr>
        <a:xfrm>
          <a:off x="9588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17859</xdr:rowOff>
    </xdr:from>
    <xdr:ext cx="534377" cy="259045"/>
    <xdr:sp macro="" textlink="">
      <xdr:nvSpPr>
        <xdr:cNvPr id="411" name="テキスト ボックス 410"/>
        <xdr:cNvSpPr txBox="1"/>
      </xdr:nvSpPr>
      <xdr:spPr>
        <a:xfrm>
          <a:off x="9372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153868</xdr:rowOff>
    </xdr:from>
    <xdr:to>
      <xdr:col>15</xdr:col>
      <xdr:colOff>231775</xdr:colOff>
      <xdr:row>74</xdr:row>
      <xdr:rowOff>84018</xdr:rowOff>
    </xdr:to>
    <xdr:sp macro="" textlink="">
      <xdr:nvSpPr>
        <xdr:cNvPr id="419" name="円/楕円 418"/>
        <xdr:cNvSpPr/>
      </xdr:nvSpPr>
      <xdr:spPr>
        <a:xfrm>
          <a:off x="10426700" y="12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100243</xdr:rowOff>
    </xdr:from>
    <xdr:ext cx="534377" cy="259045"/>
    <xdr:sp macro="" textlink="">
      <xdr:nvSpPr>
        <xdr:cNvPr id="420" name="普通建設事業費 （ うち新規整備　）該当値テキスト"/>
        <xdr:cNvSpPr txBox="1"/>
      </xdr:nvSpPr>
      <xdr:spPr>
        <a:xfrm>
          <a:off x="10528300" y="126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140038</xdr:rowOff>
    </xdr:from>
    <xdr:to>
      <xdr:col>14</xdr:col>
      <xdr:colOff>79375</xdr:colOff>
      <xdr:row>72</xdr:row>
      <xdr:rowOff>70188</xdr:rowOff>
    </xdr:to>
    <xdr:sp macro="" textlink="">
      <xdr:nvSpPr>
        <xdr:cNvPr id="421" name="円/楕円 420"/>
        <xdr:cNvSpPr/>
      </xdr:nvSpPr>
      <xdr:spPr>
        <a:xfrm>
          <a:off x="9588500" y="123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86715</xdr:rowOff>
    </xdr:from>
    <xdr:ext cx="534377" cy="259045"/>
    <xdr:sp macro="" textlink="">
      <xdr:nvSpPr>
        <xdr:cNvPr id="422" name="テキスト ボックス 421"/>
        <xdr:cNvSpPr txBox="1"/>
      </xdr:nvSpPr>
      <xdr:spPr>
        <a:xfrm>
          <a:off x="9372111" y="120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148427</xdr:rowOff>
    </xdr:from>
    <xdr:to>
      <xdr:col>12</xdr:col>
      <xdr:colOff>561975</xdr:colOff>
      <xdr:row>74</xdr:row>
      <xdr:rowOff>78577</xdr:rowOff>
    </xdr:to>
    <xdr:sp macro="" textlink="">
      <xdr:nvSpPr>
        <xdr:cNvPr id="423" name="円/楕円 422"/>
        <xdr:cNvSpPr/>
      </xdr:nvSpPr>
      <xdr:spPr>
        <a:xfrm>
          <a:off x="8699500" y="126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95104</xdr:rowOff>
    </xdr:from>
    <xdr:ext cx="534377" cy="259045"/>
    <xdr:sp macro="" textlink="">
      <xdr:nvSpPr>
        <xdr:cNvPr id="424" name="テキスト ボックス 423"/>
        <xdr:cNvSpPr txBox="1"/>
      </xdr:nvSpPr>
      <xdr:spPr>
        <a:xfrm>
          <a:off x="8483111" y="124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8" name="直線コネクタ 447"/>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49"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0" name="直線コネクタ 449"/>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1"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2" name="直線コネクタ 451"/>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73025</xdr:rowOff>
    </xdr:from>
    <xdr:to>
      <xdr:col>15</xdr:col>
      <xdr:colOff>180975</xdr:colOff>
      <xdr:row>97</xdr:row>
      <xdr:rowOff>111449</xdr:rowOff>
    </xdr:to>
    <xdr:cxnSp macro="">
      <xdr:nvCxnSpPr>
        <xdr:cNvPr id="453" name="直線コネクタ 452"/>
        <xdr:cNvCxnSpPr/>
      </xdr:nvCxnSpPr>
      <xdr:spPr>
        <a:xfrm flipV="1">
          <a:off x="9639300" y="16703675"/>
          <a:ext cx="8382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4"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5" name="フローチャート : 判断 454"/>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98037</xdr:rowOff>
    </xdr:from>
    <xdr:to>
      <xdr:col>14</xdr:col>
      <xdr:colOff>28575</xdr:colOff>
      <xdr:row>97</xdr:row>
      <xdr:rowOff>111449</xdr:rowOff>
    </xdr:to>
    <xdr:cxnSp macro="">
      <xdr:nvCxnSpPr>
        <xdr:cNvPr id="456" name="直線コネクタ 455"/>
        <xdr:cNvCxnSpPr/>
      </xdr:nvCxnSpPr>
      <xdr:spPr>
        <a:xfrm>
          <a:off x="8750300" y="16557237"/>
          <a:ext cx="889000" cy="18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7" name="フローチャート : 判断 456"/>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58" name="テキスト ボックス 457"/>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59" name="フローチャート : 判断 458"/>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0" name="テキスト ボックス 459"/>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22225</xdr:rowOff>
    </xdr:from>
    <xdr:to>
      <xdr:col>15</xdr:col>
      <xdr:colOff>231775</xdr:colOff>
      <xdr:row>97</xdr:row>
      <xdr:rowOff>123825</xdr:rowOff>
    </xdr:to>
    <xdr:sp macro="" textlink="">
      <xdr:nvSpPr>
        <xdr:cNvPr id="466" name="円/楕円 465"/>
        <xdr:cNvSpPr/>
      </xdr:nvSpPr>
      <xdr:spPr>
        <a:xfrm>
          <a:off x="104267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xdr:rowOff>
    </xdr:from>
    <xdr:ext cx="534377" cy="259045"/>
    <xdr:sp macro="" textlink="">
      <xdr:nvSpPr>
        <xdr:cNvPr id="467" name="普通建設事業費 （ うち更新整備　）該当値テキスト"/>
        <xdr:cNvSpPr txBox="1"/>
      </xdr:nvSpPr>
      <xdr:spPr>
        <a:xfrm>
          <a:off x="10528300"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60649</xdr:rowOff>
    </xdr:from>
    <xdr:to>
      <xdr:col>14</xdr:col>
      <xdr:colOff>79375</xdr:colOff>
      <xdr:row>97</xdr:row>
      <xdr:rowOff>162249</xdr:rowOff>
    </xdr:to>
    <xdr:sp macro="" textlink="">
      <xdr:nvSpPr>
        <xdr:cNvPr id="468" name="円/楕円 467"/>
        <xdr:cNvSpPr/>
      </xdr:nvSpPr>
      <xdr:spPr>
        <a:xfrm>
          <a:off x="9588500" y="166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153376</xdr:rowOff>
    </xdr:from>
    <xdr:ext cx="534377" cy="259045"/>
    <xdr:sp macro="" textlink="">
      <xdr:nvSpPr>
        <xdr:cNvPr id="469" name="テキスト ボックス 468"/>
        <xdr:cNvSpPr txBox="1"/>
      </xdr:nvSpPr>
      <xdr:spPr>
        <a:xfrm>
          <a:off x="9372111" y="167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47237</xdr:rowOff>
    </xdr:from>
    <xdr:to>
      <xdr:col>12</xdr:col>
      <xdr:colOff>561975</xdr:colOff>
      <xdr:row>96</xdr:row>
      <xdr:rowOff>148837</xdr:rowOff>
    </xdr:to>
    <xdr:sp macro="" textlink="">
      <xdr:nvSpPr>
        <xdr:cNvPr id="470" name="円/楕円 469"/>
        <xdr:cNvSpPr/>
      </xdr:nvSpPr>
      <xdr:spPr>
        <a:xfrm>
          <a:off x="8699500" y="165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165364</xdr:rowOff>
    </xdr:from>
    <xdr:ext cx="534377" cy="259045"/>
    <xdr:sp macro="" textlink="">
      <xdr:nvSpPr>
        <xdr:cNvPr id="471" name="テキスト ボックス 470"/>
        <xdr:cNvSpPr txBox="1"/>
      </xdr:nvSpPr>
      <xdr:spPr>
        <a:xfrm>
          <a:off x="8483111" y="162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7" name="直線コネクタ 496"/>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0"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1" name="直線コネクタ 500"/>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102895</xdr:rowOff>
    </xdr:from>
    <xdr:to>
      <xdr:col>23</xdr:col>
      <xdr:colOff>517525</xdr:colOff>
      <xdr:row>39</xdr:row>
      <xdr:rowOff>61519</xdr:rowOff>
    </xdr:to>
    <xdr:cxnSp macro="">
      <xdr:nvCxnSpPr>
        <xdr:cNvPr id="502" name="直線コネクタ 501"/>
        <xdr:cNvCxnSpPr/>
      </xdr:nvCxnSpPr>
      <xdr:spPr>
        <a:xfrm>
          <a:off x="15481300" y="6617995"/>
          <a:ext cx="8382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3"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4" name="フローチャート : 判断 503"/>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102895</xdr:rowOff>
    </xdr:from>
    <xdr:to>
      <xdr:col>22</xdr:col>
      <xdr:colOff>365125</xdr:colOff>
      <xdr:row>38</xdr:row>
      <xdr:rowOff>111876</xdr:rowOff>
    </xdr:to>
    <xdr:cxnSp macro="">
      <xdr:nvCxnSpPr>
        <xdr:cNvPr id="505" name="直線コネクタ 504"/>
        <xdr:cNvCxnSpPr/>
      </xdr:nvCxnSpPr>
      <xdr:spPr>
        <a:xfrm flipV="1">
          <a:off x="14592300" y="6617995"/>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6" name="フローチャート : 判断 505"/>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7" name="テキスト ボックス 506"/>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111876</xdr:rowOff>
    </xdr:from>
    <xdr:to>
      <xdr:col>21</xdr:col>
      <xdr:colOff>161925</xdr:colOff>
      <xdr:row>39</xdr:row>
      <xdr:rowOff>24323</xdr:rowOff>
    </xdr:to>
    <xdr:cxnSp macro="">
      <xdr:nvCxnSpPr>
        <xdr:cNvPr id="508" name="直線コネクタ 507"/>
        <xdr:cNvCxnSpPr/>
      </xdr:nvCxnSpPr>
      <xdr:spPr>
        <a:xfrm flipV="1">
          <a:off x="13703300" y="6626976"/>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09" name="フローチャート : 判断 508"/>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0" name="テキスト ボックス 509"/>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158739</xdr:rowOff>
    </xdr:from>
    <xdr:to>
      <xdr:col>19</xdr:col>
      <xdr:colOff>644525</xdr:colOff>
      <xdr:row>39</xdr:row>
      <xdr:rowOff>24323</xdr:rowOff>
    </xdr:to>
    <xdr:cxnSp macro="">
      <xdr:nvCxnSpPr>
        <xdr:cNvPr id="511" name="直線コネクタ 510"/>
        <xdr:cNvCxnSpPr/>
      </xdr:nvCxnSpPr>
      <xdr:spPr>
        <a:xfrm>
          <a:off x="12814300" y="667383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2" name="フローチャート : 判断 511"/>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3" name="テキスト ボックス 512"/>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4" name="フローチャート : 判断 513"/>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5" name="テキスト ボックス 514"/>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10719</xdr:rowOff>
    </xdr:from>
    <xdr:to>
      <xdr:col>23</xdr:col>
      <xdr:colOff>568325</xdr:colOff>
      <xdr:row>39</xdr:row>
      <xdr:rowOff>112319</xdr:rowOff>
    </xdr:to>
    <xdr:sp macro="" textlink="">
      <xdr:nvSpPr>
        <xdr:cNvPr id="521" name="円/楕円 520"/>
        <xdr:cNvSpPr/>
      </xdr:nvSpPr>
      <xdr:spPr>
        <a:xfrm>
          <a:off x="16268700" y="66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103511</xdr:rowOff>
    </xdr:from>
    <xdr:ext cx="469744" cy="259045"/>
    <xdr:sp macro="" textlink="">
      <xdr:nvSpPr>
        <xdr:cNvPr id="522" name="災害復旧事業費該当値テキスト"/>
        <xdr:cNvSpPr txBox="1"/>
      </xdr:nvSpPr>
      <xdr:spPr>
        <a:xfrm>
          <a:off x="16370300" y="66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52095</xdr:rowOff>
    </xdr:from>
    <xdr:to>
      <xdr:col>22</xdr:col>
      <xdr:colOff>415925</xdr:colOff>
      <xdr:row>38</xdr:row>
      <xdr:rowOff>153695</xdr:rowOff>
    </xdr:to>
    <xdr:sp macro="" textlink="">
      <xdr:nvSpPr>
        <xdr:cNvPr id="523" name="円/楕円 522"/>
        <xdr:cNvSpPr/>
      </xdr:nvSpPr>
      <xdr:spPr>
        <a:xfrm>
          <a:off x="15430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170222</xdr:rowOff>
    </xdr:from>
    <xdr:ext cx="469744" cy="259045"/>
    <xdr:sp macro="" textlink="">
      <xdr:nvSpPr>
        <xdr:cNvPr id="524" name="テキスト ボックス 523"/>
        <xdr:cNvSpPr txBox="1"/>
      </xdr:nvSpPr>
      <xdr:spPr>
        <a:xfrm>
          <a:off x="15246427" y="63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61076</xdr:rowOff>
    </xdr:from>
    <xdr:to>
      <xdr:col>21</xdr:col>
      <xdr:colOff>212725</xdr:colOff>
      <xdr:row>38</xdr:row>
      <xdr:rowOff>162676</xdr:rowOff>
    </xdr:to>
    <xdr:sp macro="" textlink="">
      <xdr:nvSpPr>
        <xdr:cNvPr id="525" name="円/楕円 524"/>
        <xdr:cNvSpPr/>
      </xdr:nvSpPr>
      <xdr:spPr>
        <a:xfrm>
          <a:off x="14541500" y="6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7753</xdr:rowOff>
    </xdr:from>
    <xdr:ext cx="469744" cy="259045"/>
    <xdr:sp macro="" textlink="">
      <xdr:nvSpPr>
        <xdr:cNvPr id="526" name="テキスト ボックス 525"/>
        <xdr:cNvSpPr txBox="1"/>
      </xdr:nvSpPr>
      <xdr:spPr>
        <a:xfrm>
          <a:off x="14357427" y="63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144973</xdr:rowOff>
    </xdr:from>
    <xdr:to>
      <xdr:col>20</xdr:col>
      <xdr:colOff>9525</xdr:colOff>
      <xdr:row>39</xdr:row>
      <xdr:rowOff>75123</xdr:rowOff>
    </xdr:to>
    <xdr:sp macro="" textlink="">
      <xdr:nvSpPr>
        <xdr:cNvPr id="527" name="円/楕円 526"/>
        <xdr:cNvSpPr/>
      </xdr:nvSpPr>
      <xdr:spPr>
        <a:xfrm>
          <a:off x="13652500" y="66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66250</xdr:rowOff>
    </xdr:from>
    <xdr:ext cx="469744" cy="259045"/>
    <xdr:sp macro="" textlink="">
      <xdr:nvSpPr>
        <xdr:cNvPr id="528" name="テキスト ボックス 527"/>
        <xdr:cNvSpPr txBox="1"/>
      </xdr:nvSpPr>
      <xdr:spPr>
        <a:xfrm>
          <a:off x="13468427" y="67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107939</xdr:rowOff>
    </xdr:from>
    <xdr:to>
      <xdr:col>18</xdr:col>
      <xdr:colOff>492125</xdr:colOff>
      <xdr:row>39</xdr:row>
      <xdr:rowOff>38089</xdr:rowOff>
    </xdr:to>
    <xdr:sp macro="" textlink="">
      <xdr:nvSpPr>
        <xdr:cNvPr id="529" name="円/楕円 528"/>
        <xdr:cNvSpPr/>
      </xdr:nvSpPr>
      <xdr:spPr>
        <a:xfrm>
          <a:off x="12763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54616</xdr:rowOff>
    </xdr:from>
    <xdr:ext cx="469744" cy="259045"/>
    <xdr:sp macro="" textlink="">
      <xdr:nvSpPr>
        <xdr:cNvPr id="530" name="テキスト ボックス 529"/>
        <xdr:cNvSpPr txBox="1"/>
      </xdr:nvSpPr>
      <xdr:spPr>
        <a:xfrm>
          <a:off x="12579427" y="63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3" name="直線コネクタ 602"/>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4"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5" name="直線コネクタ 604"/>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6"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7" name="直線コネクタ 606"/>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67101</xdr:rowOff>
    </xdr:from>
    <xdr:to>
      <xdr:col>23</xdr:col>
      <xdr:colOff>517525</xdr:colOff>
      <xdr:row>75</xdr:row>
      <xdr:rowOff>84531</xdr:rowOff>
    </xdr:to>
    <xdr:cxnSp macro="">
      <xdr:nvCxnSpPr>
        <xdr:cNvPr id="608" name="直線コネクタ 607"/>
        <xdr:cNvCxnSpPr/>
      </xdr:nvCxnSpPr>
      <xdr:spPr>
        <a:xfrm flipV="1">
          <a:off x="15481300" y="12925851"/>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09"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0" name="フローチャート : 判断 609"/>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12960</xdr:rowOff>
    </xdr:from>
    <xdr:to>
      <xdr:col>22</xdr:col>
      <xdr:colOff>365125</xdr:colOff>
      <xdr:row>75</xdr:row>
      <xdr:rowOff>84531</xdr:rowOff>
    </xdr:to>
    <xdr:cxnSp macro="">
      <xdr:nvCxnSpPr>
        <xdr:cNvPr id="611" name="直線コネクタ 610"/>
        <xdr:cNvCxnSpPr/>
      </xdr:nvCxnSpPr>
      <xdr:spPr>
        <a:xfrm>
          <a:off x="14592300" y="12871710"/>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2" name="フローチャート : 判断 611"/>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3" name="テキスト ボックス 612"/>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144310</xdr:rowOff>
    </xdr:from>
    <xdr:to>
      <xdr:col>21</xdr:col>
      <xdr:colOff>161925</xdr:colOff>
      <xdr:row>75</xdr:row>
      <xdr:rowOff>12960</xdr:rowOff>
    </xdr:to>
    <xdr:cxnSp macro="">
      <xdr:nvCxnSpPr>
        <xdr:cNvPr id="614" name="直線コネクタ 613"/>
        <xdr:cNvCxnSpPr/>
      </xdr:nvCxnSpPr>
      <xdr:spPr>
        <a:xfrm>
          <a:off x="13703300" y="12831610"/>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5" name="フローチャート : 判断 614"/>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6" name="テキスト ボックス 615"/>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137243</xdr:rowOff>
    </xdr:from>
    <xdr:to>
      <xdr:col>19</xdr:col>
      <xdr:colOff>644525</xdr:colOff>
      <xdr:row>74</xdr:row>
      <xdr:rowOff>144310</xdr:rowOff>
    </xdr:to>
    <xdr:cxnSp macro="">
      <xdr:nvCxnSpPr>
        <xdr:cNvPr id="617" name="直線コネクタ 616"/>
        <xdr:cNvCxnSpPr/>
      </xdr:nvCxnSpPr>
      <xdr:spPr>
        <a:xfrm>
          <a:off x="12814300" y="1282454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8" name="フローチャート : 判断 617"/>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19" name="テキスト ボックス 618"/>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0" name="フローチャート : 判断 619"/>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1" name="テキスト ボックス 620"/>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16301</xdr:rowOff>
    </xdr:from>
    <xdr:to>
      <xdr:col>23</xdr:col>
      <xdr:colOff>568325</xdr:colOff>
      <xdr:row>75</xdr:row>
      <xdr:rowOff>117901</xdr:rowOff>
    </xdr:to>
    <xdr:sp macro="" textlink="">
      <xdr:nvSpPr>
        <xdr:cNvPr id="627" name="円/楕円 626"/>
        <xdr:cNvSpPr/>
      </xdr:nvSpPr>
      <xdr:spPr>
        <a:xfrm>
          <a:off x="16268700" y="128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39178</xdr:rowOff>
    </xdr:from>
    <xdr:ext cx="534377" cy="259045"/>
    <xdr:sp macro="" textlink="">
      <xdr:nvSpPr>
        <xdr:cNvPr id="628" name="公債費該当値テキスト"/>
        <xdr:cNvSpPr txBox="1"/>
      </xdr:nvSpPr>
      <xdr:spPr>
        <a:xfrm>
          <a:off x="16370300" y="127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33731</xdr:rowOff>
    </xdr:from>
    <xdr:to>
      <xdr:col>22</xdr:col>
      <xdr:colOff>415925</xdr:colOff>
      <xdr:row>75</xdr:row>
      <xdr:rowOff>135331</xdr:rowOff>
    </xdr:to>
    <xdr:sp macro="" textlink="">
      <xdr:nvSpPr>
        <xdr:cNvPr id="629" name="円/楕円 628"/>
        <xdr:cNvSpPr/>
      </xdr:nvSpPr>
      <xdr:spPr>
        <a:xfrm>
          <a:off x="15430500" y="12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151858</xdr:rowOff>
    </xdr:from>
    <xdr:ext cx="534377" cy="259045"/>
    <xdr:sp macro="" textlink="">
      <xdr:nvSpPr>
        <xdr:cNvPr id="630" name="テキスト ボックス 629"/>
        <xdr:cNvSpPr txBox="1"/>
      </xdr:nvSpPr>
      <xdr:spPr>
        <a:xfrm>
          <a:off x="15214111" y="126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133610</xdr:rowOff>
    </xdr:from>
    <xdr:to>
      <xdr:col>21</xdr:col>
      <xdr:colOff>212725</xdr:colOff>
      <xdr:row>75</xdr:row>
      <xdr:rowOff>63760</xdr:rowOff>
    </xdr:to>
    <xdr:sp macro="" textlink="">
      <xdr:nvSpPr>
        <xdr:cNvPr id="631" name="円/楕円 630"/>
        <xdr:cNvSpPr/>
      </xdr:nvSpPr>
      <xdr:spPr>
        <a:xfrm>
          <a:off x="14541500" y="12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80287</xdr:rowOff>
    </xdr:from>
    <xdr:ext cx="534377" cy="259045"/>
    <xdr:sp macro="" textlink="">
      <xdr:nvSpPr>
        <xdr:cNvPr id="632" name="テキスト ボックス 631"/>
        <xdr:cNvSpPr txBox="1"/>
      </xdr:nvSpPr>
      <xdr:spPr>
        <a:xfrm>
          <a:off x="14325111" y="125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93510</xdr:rowOff>
    </xdr:from>
    <xdr:to>
      <xdr:col>20</xdr:col>
      <xdr:colOff>9525</xdr:colOff>
      <xdr:row>75</xdr:row>
      <xdr:rowOff>23660</xdr:rowOff>
    </xdr:to>
    <xdr:sp macro="" textlink="">
      <xdr:nvSpPr>
        <xdr:cNvPr id="633" name="円/楕円 632"/>
        <xdr:cNvSpPr/>
      </xdr:nvSpPr>
      <xdr:spPr>
        <a:xfrm>
          <a:off x="13652500" y="127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40187</xdr:rowOff>
    </xdr:from>
    <xdr:ext cx="534377" cy="259045"/>
    <xdr:sp macro="" textlink="">
      <xdr:nvSpPr>
        <xdr:cNvPr id="634" name="テキスト ボックス 633"/>
        <xdr:cNvSpPr txBox="1"/>
      </xdr:nvSpPr>
      <xdr:spPr>
        <a:xfrm>
          <a:off x="13436111" y="125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86443</xdr:rowOff>
    </xdr:from>
    <xdr:to>
      <xdr:col>18</xdr:col>
      <xdr:colOff>492125</xdr:colOff>
      <xdr:row>75</xdr:row>
      <xdr:rowOff>16593</xdr:rowOff>
    </xdr:to>
    <xdr:sp macro="" textlink="">
      <xdr:nvSpPr>
        <xdr:cNvPr id="635" name="円/楕円 634"/>
        <xdr:cNvSpPr/>
      </xdr:nvSpPr>
      <xdr:spPr>
        <a:xfrm>
          <a:off x="12763500" y="127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33120</xdr:rowOff>
    </xdr:from>
    <xdr:ext cx="534377" cy="259045"/>
    <xdr:sp macro="" textlink="">
      <xdr:nvSpPr>
        <xdr:cNvPr id="636" name="テキスト ボックス 635"/>
        <xdr:cNvSpPr txBox="1"/>
      </xdr:nvSpPr>
      <xdr:spPr>
        <a:xfrm>
          <a:off x="12547111" y="125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0" name="テキスト ボックス 64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2" name="テキスト ボックス 65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4" name="テキスト ボックス 65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58" name="直線コネクタ 657"/>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59"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0" name="直線コネクタ 659"/>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1"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2" name="直線コネクタ 661"/>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37196</xdr:rowOff>
    </xdr:from>
    <xdr:to>
      <xdr:col>23</xdr:col>
      <xdr:colOff>517525</xdr:colOff>
      <xdr:row>98</xdr:row>
      <xdr:rowOff>80446</xdr:rowOff>
    </xdr:to>
    <xdr:cxnSp macro="">
      <xdr:nvCxnSpPr>
        <xdr:cNvPr id="663" name="直線コネクタ 662"/>
        <xdr:cNvCxnSpPr/>
      </xdr:nvCxnSpPr>
      <xdr:spPr>
        <a:xfrm>
          <a:off x="15481300" y="16839296"/>
          <a:ext cx="8382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4"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5" name="フローチャート : 判断 664"/>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149439</xdr:rowOff>
    </xdr:from>
    <xdr:to>
      <xdr:col>22</xdr:col>
      <xdr:colOff>365125</xdr:colOff>
      <xdr:row>98</xdr:row>
      <xdr:rowOff>37196</xdr:rowOff>
    </xdr:to>
    <xdr:cxnSp macro="">
      <xdr:nvCxnSpPr>
        <xdr:cNvPr id="666" name="直線コネクタ 665"/>
        <xdr:cNvCxnSpPr/>
      </xdr:nvCxnSpPr>
      <xdr:spPr>
        <a:xfrm>
          <a:off x="14592300" y="16780089"/>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7" name="フローチャート : 判断 666"/>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68" name="テキスト ボックス 667"/>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3911</xdr:rowOff>
    </xdr:from>
    <xdr:to>
      <xdr:col>21</xdr:col>
      <xdr:colOff>161925</xdr:colOff>
      <xdr:row>97</xdr:row>
      <xdr:rowOff>149439</xdr:rowOff>
    </xdr:to>
    <xdr:cxnSp macro="">
      <xdr:nvCxnSpPr>
        <xdr:cNvPr id="669" name="直線コネクタ 668"/>
        <xdr:cNvCxnSpPr/>
      </xdr:nvCxnSpPr>
      <xdr:spPr>
        <a:xfrm>
          <a:off x="13703300" y="16634561"/>
          <a:ext cx="889000" cy="1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0" name="フローチャート : 判断 669"/>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1" name="テキスト ボックス 670"/>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3911</xdr:rowOff>
    </xdr:from>
    <xdr:to>
      <xdr:col>19</xdr:col>
      <xdr:colOff>644525</xdr:colOff>
      <xdr:row>97</xdr:row>
      <xdr:rowOff>40030</xdr:rowOff>
    </xdr:to>
    <xdr:cxnSp macro="">
      <xdr:nvCxnSpPr>
        <xdr:cNvPr id="672" name="直線コネクタ 671"/>
        <xdr:cNvCxnSpPr/>
      </xdr:nvCxnSpPr>
      <xdr:spPr>
        <a:xfrm flipV="1">
          <a:off x="12814300" y="1663456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3" name="フローチャート : 判断 672"/>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4" name="テキスト ボックス 673"/>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5" name="フローチャート : 判断 674"/>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6" name="テキスト ボックス 675"/>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29646</xdr:rowOff>
    </xdr:from>
    <xdr:to>
      <xdr:col>23</xdr:col>
      <xdr:colOff>568325</xdr:colOff>
      <xdr:row>98</xdr:row>
      <xdr:rowOff>131246</xdr:rowOff>
    </xdr:to>
    <xdr:sp macro="" textlink="">
      <xdr:nvSpPr>
        <xdr:cNvPr id="682" name="円/楕円 681"/>
        <xdr:cNvSpPr/>
      </xdr:nvSpPr>
      <xdr:spPr>
        <a:xfrm>
          <a:off x="162687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116023</xdr:rowOff>
    </xdr:from>
    <xdr:ext cx="469744" cy="259045"/>
    <xdr:sp macro="" textlink="">
      <xdr:nvSpPr>
        <xdr:cNvPr id="683" name="積立金該当値テキスト"/>
        <xdr:cNvSpPr txBox="1"/>
      </xdr:nvSpPr>
      <xdr:spPr>
        <a:xfrm>
          <a:off x="16370300" y="167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157846</xdr:rowOff>
    </xdr:from>
    <xdr:to>
      <xdr:col>22</xdr:col>
      <xdr:colOff>415925</xdr:colOff>
      <xdr:row>98</xdr:row>
      <xdr:rowOff>87996</xdr:rowOff>
    </xdr:to>
    <xdr:sp macro="" textlink="">
      <xdr:nvSpPr>
        <xdr:cNvPr id="684" name="円/楕円 683"/>
        <xdr:cNvSpPr/>
      </xdr:nvSpPr>
      <xdr:spPr>
        <a:xfrm>
          <a:off x="154305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79123</xdr:rowOff>
    </xdr:from>
    <xdr:ext cx="469744" cy="259045"/>
    <xdr:sp macro="" textlink="">
      <xdr:nvSpPr>
        <xdr:cNvPr id="685" name="テキスト ボックス 684"/>
        <xdr:cNvSpPr txBox="1"/>
      </xdr:nvSpPr>
      <xdr:spPr>
        <a:xfrm>
          <a:off x="15246427" y="1688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98639</xdr:rowOff>
    </xdr:from>
    <xdr:to>
      <xdr:col>21</xdr:col>
      <xdr:colOff>212725</xdr:colOff>
      <xdr:row>98</xdr:row>
      <xdr:rowOff>28789</xdr:rowOff>
    </xdr:to>
    <xdr:sp macro="" textlink="">
      <xdr:nvSpPr>
        <xdr:cNvPr id="686" name="円/楕円 685"/>
        <xdr:cNvSpPr/>
      </xdr:nvSpPr>
      <xdr:spPr>
        <a:xfrm>
          <a:off x="14541500" y="167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19916</xdr:rowOff>
    </xdr:from>
    <xdr:ext cx="469744" cy="259045"/>
    <xdr:sp macro="" textlink="">
      <xdr:nvSpPr>
        <xdr:cNvPr id="687" name="テキスト ボックス 686"/>
        <xdr:cNvSpPr txBox="1"/>
      </xdr:nvSpPr>
      <xdr:spPr>
        <a:xfrm>
          <a:off x="14357427" y="1682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124561</xdr:rowOff>
    </xdr:from>
    <xdr:to>
      <xdr:col>20</xdr:col>
      <xdr:colOff>9525</xdr:colOff>
      <xdr:row>97</xdr:row>
      <xdr:rowOff>54711</xdr:rowOff>
    </xdr:to>
    <xdr:sp macro="" textlink="">
      <xdr:nvSpPr>
        <xdr:cNvPr id="688" name="円/楕円 687"/>
        <xdr:cNvSpPr/>
      </xdr:nvSpPr>
      <xdr:spPr>
        <a:xfrm>
          <a:off x="13652500" y="165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45838</xdr:rowOff>
    </xdr:from>
    <xdr:ext cx="469744" cy="259045"/>
    <xdr:sp macro="" textlink="">
      <xdr:nvSpPr>
        <xdr:cNvPr id="689" name="テキスト ボックス 688"/>
        <xdr:cNvSpPr txBox="1"/>
      </xdr:nvSpPr>
      <xdr:spPr>
        <a:xfrm>
          <a:off x="13468427" y="166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160680</xdr:rowOff>
    </xdr:from>
    <xdr:to>
      <xdr:col>18</xdr:col>
      <xdr:colOff>492125</xdr:colOff>
      <xdr:row>97</xdr:row>
      <xdr:rowOff>90830</xdr:rowOff>
    </xdr:to>
    <xdr:sp macro="" textlink="">
      <xdr:nvSpPr>
        <xdr:cNvPr id="690" name="円/楕円 689"/>
        <xdr:cNvSpPr/>
      </xdr:nvSpPr>
      <xdr:spPr>
        <a:xfrm>
          <a:off x="12763500" y="166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81957</xdr:rowOff>
    </xdr:from>
    <xdr:ext cx="469744" cy="259045"/>
    <xdr:sp macro="" textlink="">
      <xdr:nvSpPr>
        <xdr:cNvPr id="691" name="テキスト ボックス 690"/>
        <xdr:cNvSpPr txBox="1"/>
      </xdr:nvSpPr>
      <xdr:spPr>
        <a:xfrm>
          <a:off x="12579427" y="167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3" name="直線コネクタ 712"/>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6"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7" name="直線コネクタ 716"/>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93066</xdr:rowOff>
    </xdr:from>
    <xdr:to>
      <xdr:col>32</xdr:col>
      <xdr:colOff>187325</xdr:colOff>
      <xdr:row>38</xdr:row>
      <xdr:rowOff>127813</xdr:rowOff>
    </xdr:to>
    <xdr:cxnSp macro="">
      <xdr:nvCxnSpPr>
        <xdr:cNvPr id="718" name="直線コネクタ 717"/>
        <xdr:cNvCxnSpPr/>
      </xdr:nvCxnSpPr>
      <xdr:spPr>
        <a:xfrm>
          <a:off x="21323300" y="660816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19"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0" name="フローチャート : 判断 719"/>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92608</xdr:rowOff>
    </xdr:from>
    <xdr:to>
      <xdr:col>31</xdr:col>
      <xdr:colOff>34925</xdr:colOff>
      <xdr:row>38</xdr:row>
      <xdr:rowOff>93066</xdr:rowOff>
    </xdr:to>
    <xdr:cxnSp macro="">
      <xdr:nvCxnSpPr>
        <xdr:cNvPr id="721" name="直線コネクタ 720"/>
        <xdr:cNvCxnSpPr/>
      </xdr:nvCxnSpPr>
      <xdr:spPr>
        <a:xfrm>
          <a:off x="20434300" y="6607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2" name="フローチャート : 判断 721"/>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3" name="テキスト ボックス 722"/>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72949</xdr:rowOff>
    </xdr:from>
    <xdr:to>
      <xdr:col>29</xdr:col>
      <xdr:colOff>517525</xdr:colOff>
      <xdr:row>38</xdr:row>
      <xdr:rowOff>92608</xdr:rowOff>
    </xdr:to>
    <xdr:cxnSp macro="">
      <xdr:nvCxnSpPr>
        <xdr:cNvPr id="724" name="直線コネクタ 723"/>
        <xdr:cNvCxnSpPr/>
      </xdr:nvCxnSpPr>
      <xdr:spPr>
        <a:xfrm>
          <a:off x="19545300" y="658804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5" name="フローチャート : 判断 724"/>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6" name="テキスト ボックス 725"/>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72949</xdr:rowOff>
    </xdr:from>
    <xdr:to>
      <xdr:col>28</xdr:col>
      <xdr:colOff>314325</xdr:colOff>
      <xdr:row>38</xdr:row>
      <xdr:rowOff>139700</xdr:rowOff>
    </xdr:to>
    <xdr:cxnSp macro="">
      <xdr:nvCxnSpPr>
        <xdr:cNvPr id="727" name="直線コネクタ 726"/>
        <xdr:cNvCxnSpPr/>
      </xdr:nvCxnSpPr>
      <xdr:spPr>
        <a:xfrm flipV="1">
          <a:off x="18656300" y="658804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28" name="フローチャート : 判断 727"/>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29" name="テキスト ボックス 728"/>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0" name="フローチャート : 判断 729"/>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1" name="テキスト ボックス 730"/>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77013</xdr:rowOff>
    </xdr:from>
    <xdr:to>
      <xdr:col>32</xdr:col>
      <xdr:colOff>238125</xdr:colOff>
      <xdr:row>39</xdr:row>
      <xdr:rowOff>7163</xdr:rowOff>
    </xdr:to>
    <xdr:sp macro="" textlink="">
      <xdr:nvSpPr>
        <xdr:cNvPr id="737" name="円/楕円 736"/>
        <xdr:cNvSpPr/>
      </xdr:nvSpPr>
      <xdr:spPr>
        <a:xfrm>
          <a:off x="22110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163390</xdr:rowOff>
    </xdr:from>
    <xdr:ext cx="313932" cy="259045"/>
    <xdr:sp macro="" textlink="">
      <xdr:nvSpPr>
        <xdr:cNvPr id="738" name="投資及び出資金該当値テキスト"/>
        <xdr:cNvSpPr txBox="1"/>
      </xdr:nvSpPr>
      <xdr:spPr>
        <a:xfrm>
          <a:off x="22212300" y="650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42266</xdr:rowOff>
    </xdr:from>
    <xdr:to>
      <xdr:col>31</xdr:col>
      <xdr:colOff>85725</xdr:colOff>
      <xdr:row>38</xdr:row>
      <xdr:rowOff>143866</xdr:rowOff>
    </xdr:to>
    <xdr:sp macro="" textlink="">
      <xdr:nvSpPr>
        <xdr:cNvPr id="739" name="円/楕円 738"/>
        <xdr:cNvSpPr/>
      </xdr:nvSpPr>
      <xdr:spPr>
        <a:xfrm>
          <a:off x="21272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134993</xdr:rowOff>
    </xdr:from>
    <xdr:ext cx="378565" cy="259045"/>
    <xdr:sp macro="" textlink="">
      <xdr:nvSpPr>
        <xdr:cNvPr id="740" name="テキスト ボックス 739"/>
        <xdr:cNvSpPr txBox="1"/>
      </xdr:nvSpPr>
      <xdr:spPr>
        <a:xfrm>
          <a:off x="21134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41808</xdr:rowOff>
    </xdr:from>
    <xdr:to>
      <xdr:col>29</xdr:col>
      <xdr:colOff>568325</xdr:colOff>
      <xdr:row>38</xdr:row>
      <xdr:rowOff>143408</xdr:rowOff>
    </xdr:to>
    <xdr:sp macro="" textlink="">
      <xdr:nvSpPr>
        <xdr:cNvPr id="741" name="円/楕円 740"/>
        <xdr:cNvSpPr/>
      </xdr:nvSpPr>
      <xdr:spPr>
        <a:xfrm>
          <a:off x="20383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134535</xdr:rowOff>
    </xdr:from>
    <xdr:ext cx="378565" cy="259045"/>
    <xdr:sp macro="" textlink="">
      <xdr:nvSpPr>
        <xdr:cNvPr id="742" name="テキスト ボックス 741"/>
        <xdr:cNvSpPr txBox="1"/>
      </xdr:nvSpPr>
      <xdr:spPr>
        <a:xfrm>
          <a:off x="20245017" y="664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22149</xdr:rowOff>
    </xdr:from>
    <xdr:to>
      <xdr:col>28</xdr:col>
      <xdr:colOff>365125</xdr:colOff>
      <xdr:row>38</xdr:row>
      <xdr:rowOff>123749</xdr:rowOff>
    </xdr:to>
    <xdr:sp macro="" textlink="">
      <xdr:nvSpPr>
        <xdr:cNvPr id="743" name="円/楕円 742"/>
        <xdr:cNvSpPr/>
      </xdr:nvSpPr>
      <xdr:spPr>
        <a:xfrm>
          <a:off x="19494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114876</xdr:rowOff>
    </xdr:from>
    <xdr:ext cx="378565" cy="259045"/>
    <xdr:sp macro="" textlink="">
      <xdr:nvSpPr>
        <xdr:cNvPr id="744" name="テキスト ボックス 743"/>
        <xdr:cNvSpPr txBox="1"/>
      </xdr:nvSpPr>
      <xdr:spPr>
        <a:xfrm>
          <a:off x="19356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68" name="直線コネクタ 767"/>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1"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2" name="直線コネクタ 771"/>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126258</xdr:rowOff>
    </xdr:from>
    <xdr:to>
      <xdr:col>32</xdr:col>
      <xdr:colOff>187325</xdr:colOff>
      <xdr:row>58</xdr:row>
      <xdr:rowOff>126258</xdr:rowOff>
    </xdr:to>
    <xdr:cxnSp macro="">
      <xdr:nvCxnSpPr>
        <xdr:cNvPr id="773" name="直線コネクタ 772"/>
        <xdr:cNvCxnSpPr/>
      </xdr:nvCxnSpPr>
      <xdr:spPr>
        <a:xfrm>
          <a:off x="21323300" y="10070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4"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5" name="フローチャート : 判断 774"/>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126258</xdr:rowOff>
    </xdr:from>
    <xdr:to>
      <xdr:col>31</xdr:col>
      <xdr:colOff>34925</xdr:colOff>
      <xdr:row>58</xdr:row>
      <xdr:rowOff>126258</xdr:rowOff>
    </xdr:to>
    <xdr:cxnSp macro="">
      <xdr:nvCxnSpPr>
        <xdr:cNvPr id="776" name="直線コネクタ 775"/>
        <xdr:cNvCxnSpPr/>
      </xdr:nvCxnSpPr>
      <xdr:spPr>
        <a:xfrm>
          <a:off x="20434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7" name="フローチャート : 判断 776"/>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78" name="テキスト ボックス 777"/>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84150</xdr:rowOff>
    </xdr:from>
    <xdr:to>
      <xdr:col>29</xdr:col>
      <xdr:colOff>517525</xdr:colOff>
      <xdr:row>58</xdr:row>
      <xdr:rowOff>126258</xdr:rowOff>
    </xdr:to>
    <xdr:cxnSp macro="">
      <xdr:nvCxnSpPr>
        <xdr:cNvPr id="779" name="直線コネクタ 778"/>
        <xdr:cNvCxnSpPr/>
      </xdr:nvCxnSpPr>
      <xdr:spPr>
        <a:xfrm>
          <a:off x="19545300" y="1002825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0" name="フローチャート : 判断 779"/>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1" name="テキスト ボックス 780"/>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84150</xdr:rowOff>
    </xdr:from>
    <xdr:to>
      <xdr:col>28</xdr:col>
      <xdr:colOff>314325</xdr:colOff>
      <xdr:row>58</xdr:row>
      <xdr:rowOff>125024</xdr:rowOff>
    </xdr:to>
    <xdr:cxnSp macro="">
      <xdr:nvCxnSpPr>
        <xdr:cNvPr id="782" name="直線コネクタ 781"/>
        <xdr:cNvCxnSpPr/>
      </xdr:nvCxnSpPr>
      <xdr:spPr>
        <a:xfrm flipV="1">
          <a:off x="18656300" y="10028250"/>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3" name="フローチャート : 判断 782"/>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4" name="テキスト ボックス 783"/>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5" name="フローチャート : 判断 784"/>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6" name="テキスト ボックス 785"/>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75458</xdr:rowOff>
    </xdr:from>
    <xdr:to>
      <xdr:col>32</xdr:col>
      <xdr:colOff>238125</xdr:colOff>
      <xdr:row>59</xdr:row>
      <xdr:rowOff>5608</xdr:rowOff>
    </xdr:to>
    <xdr:sp macro="" textlink="">
      <xdr:nvSpPr>
        <xdr:cNvPr id="792" name="円/楕円 791"/>
        <xdr:cNvSpPr/>
      </xdr:nvSpPr>
      <xdr:spPr>
        <a:xfrm>
          <a:off x="221107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161835</xdr:rowOff>
    </xdr:from>
    <xdr:ext cx="378565" cy="259045"/>
    <xdr:sp macro="" textlink="">
      <xdr:nvSpPr>
        <xdr:cNvPr id="793" name="貸付金該当値テキスト"/>
        <xdr:cNvSpPr txBox="1"/>
      </xdr:nvSpPr>
      <xdr:spPr>
        <a:xfrm>
          <a:off x="22212300" y="993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75458</xdr:rowOff>
    </xdr:from>
    <xdr:to>
      <xdr:col>31</xdr:col>
      <xdr:colOff>85725</xdr:colOff>
      <xdr:row>59</xdr:row>
      <xdr:rowOff>5608</xdr:rowOff>
    </xdr:to>
    <xdr:sp macro="" textlink="">
      <xdr:nvSpPr>
        <xdr:cNvPr id="794" name="円/楕円 793"/>
        <xdr:cNvSpPr/>
      </xdr:nvSpPr>
      <xdr:spPr>
        <a:xfrm>
          <a:off x="21272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168185</xdr:rowOff>
    </xdr:from>
    <xdr:ext cx="378565" cy="259045"/>
    <xdr:sp macro="" textlink="">
      <xdr:nvSpPr>
        <xdr:cNvPr id="795" name="テキスト ボックス 794"/>
        <xdr:cNvSpPr txBox="1"/>
      </xdr:nvSpPr>
      <xdr:spPr>
        <a:xfrm>
          <a:off x="21134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75458</xdr:rowOff>
    </xdr:from>
    <xdr:to>
      <xdr:col>29</xdr:col>
      <xdr:colOff>568325</xdr:colOff>
      <xdr:row>59</xdr:row>
      <xdr:rowOff>5608</xdr:rowOff>
    </xdr:to>
    <xdr:sp macro="" textlink="">
      <xdr:nvSpPr>
        <xdr:cNvPr id="796" name="円/楕円 795"/>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168185</xdr:rowOff>
    </xdr:from>
    <xdr:ext cx="378565" cy="259045"/>
    <xdr:sp macro="" textlink="">
      <xdr:nvSpPr>
        <xdr:cNvPr id="797" name="テキスト ボックス 796"/>
        <xdr:cNvSpPr txBox="1"/>
      </xdr:nvSpPr>
      <xdr:spPr>
        <a:xfrm>
          <a:off x="20245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33350</xdr:rowOff>
    </xdr:from>
    <xdr:to>
      <xdr:col>28</xdr:col>
      <xdr:colOff>365125</xdr:colOff>
      <xdr:row>58</xdr:row>
      <xdr:rowOff>134950</xdr:rowOff>
    </xdr:to>
    <xdr:sp macro="" textlink="">
      <xdr:nvSpPr>
        <xdr:cNvPr id="798" name="円/楕円 797"/>
        <xdr:cNvSpPr/>
      </xdr:nvSpPr>
      <xdr:spPr>
        <a:xfrm>
          <a:off x="19494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126077</xdr:rowOff>
    </xdr:from>
    <xdr:ext cx="469744" cy="259045"/>
    <xdr:sp macro="" textlink="">
      <xdr:nvSpPr>
        <xdr:cNvPr id="799" name="テキスト ボックス 798"/>
        <xdr:cNvSpPr txBox="1"/>
      </xdr:nvSpPr>
      <xdr:spPr>
        <a:xfrm>
          <a:off x="19310427"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74224</xdr:rowOff>
    </xdr:from>
    <xdr:to>
      <xdr:col>27</xdr:col>
      <xdr:colOff>161925</xdr:colOff>
      <xdr:row>59</xdr:row>
      <xdr:rowOff>4374</xdr:rowOff>
    </xdr:to>
    <xdr:sp macro="" textlink="">
      <xdr:nvSpPr>
        <xdr:cNvPr id="800" name="円/楕円 799"/>
        <xdr:cNvSpPr/>
      </xdr:nvSpPr>
      <xdr:spPr>
        <a:xfrm>
          <a:off x="18605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166951</xdr:rowOff>
    </xdr:from>
    <xdr:ext cx="378565" cy="259045"/>
    <xdr:sp macro="" textlink="">
      <xdr:nvSpPr>
        <xdr:cNvPr id="801" name="テキスト ボックス 800"/>
        <xdr:cNvSpPr txBox="1"/>
      </xdr:nvSpPr>
      <xdr:spPr>
        <a:xfrm>
          <a:off x="18467017" y="1011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4" name="直線コネクタ 823"/>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5"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6" name="直線コネクタ 825"/>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7"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28" name="直線コネクタ 827"/>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39574</xdr:rowOff>
    </xdr:from>
    <xdr:to>
      <xdr:col>32</xdr:col>
      <xdr:colOff>187325</xdr:colOff>
      <xdr:row>74</xdr:row>
      <xdr:rowOff>80996</xdr:rowOff>
    </xdr:to>
    <xdr:cxnSp macro="">
      <xdr:nvCxnSpPr>
        <xdr:cNvPr id="829" name="直線コネクタ 828"/>
        <xdr:cNvCxnSpPr/>
      </xdr:nvCxnSpPr>
      <xdr:spPr>
        <a:xfrm>
          <a:off x="21323300" y="12726874"/>
          <a:ext cx="8382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0"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1" name="フローチャート : 判断 830"/>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29835</xdr:rowOff>
    </xdr:from>
    <xdr:to>
      <xdr:col>31</xdr:col>
      <xdr:colOff>34925</xdr:colOff>
      <xdr:row>74</xdr:row>
      <xdr:rowOff>39574</xdr:rowOff>
    </xdr:to>
    <xdr:cxnSp macro="">
      <xdr:nvCxnSpPr>
        <xdr:cNvPr id="832" name="直線コネクタ 831"/>
        <xdr:cNvCxnSpPr/>
      </xdr:nvCxnSpPr>
      <xdr:spPr>
        <a:xfrm>
          <a:off x="20434300" y="12031335"/>
          <a:ext cx="889000" cy="6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3" name="フローチャート : 判断 832"/>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4" name="テキスト ボックス 833"/>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29835</xdr:rowOff>
    </xdr:from>
    <xdr:to>
      <xdr:col>29</xdr:col>
      <xdr:colOff>517525</xdr:colOff>
      <xdr:row>71</xdr:row>
      <xdr:rowOff>18359</xdr:rowOff>
    </xdr:to>
    <xdr:cxnSp macro="">
      <xdr:nvCxnSpPr>
        <xdr:cNvPr id="835" name="直線コネクタ 834"/>
        <xdr:cNvCxnSpPr/>
      </xdr:nvCxnSpPr>
      <xdr:spPr>
        <a:xfrm flipV="1">
          <a:off x="19545300" y="12031335"/>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6" name="フローチャート : 判断 835"/>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7" name="テキスト ボックス 836"/>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18359</xdr:rowOff>
    </xdr:from>
    <xdr:to>
      <xdr:col>28</xdr:col>
      <xdr:colOff>314325</xdr:colOff>
      <xdr:row>71</xdr:row>
      <xdr:rowOff>125253</xdr:rowOff>
    </xdr:to>
    <xdr:cxnSp macro="">
      <xdr:nvCxnSpPr>
        <xdr:cNvPr id="838" name="直線コネクタ 837"/>
        <xdr:cNvCxnSpPr/>
      </xdr:nvCxnSpPr>
      <xdr:spPr>
        <a:xfrm flipV="1">
          <a:off x="18656300" y="12191309"/>
          <a:ext cx="889000" cy="1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39" name="フローチャート : 判断 838"/>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0" name="テキスト ボックス 839"/>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1" name="フローチャート : 判断 840"/>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2" name="テキスト ボックス 841"/>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30196</xdr:rowOff>
    </xdr:from>
    <xdr:to>
      <xdr:col>32</xdr:col>
      <xdr:colOff>238125</xdr:colOff>
      <xdr:row>74</xdr:row>
      <xdr:rowOff>131796</xdr:rowOff>
    </xdr:to>
    <xdr:sp macro="" textlink="">
      <xdr:nvSpPr>
        <xdr:cNvPr id="848" name="円/楕円 847"/>
        <xdr:cNvSpPr/>
      </xdr:nvSpPr>
      <xdr:spPr>
        <a:xfrm>
          <a:off x="221107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53073</xdr:rowOff>
    </xdr:from>
    <xdr:ext cx="534377" cy="259045"/>
    <xdr:sp macro="" textlink="">
      <xdr:nvSpPr>
        <xdr:cNvPr id="849" name="繰出金該当値テキスト"/>
        <xdr:cNvSpPr txBox="1"/>
      </xdr:nvSpPr>
      <xdr:spPr>
        <a:xfrm>
          <a:off x="22212300" y="125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160224</xdr:rowOff>
    </xdr:from>
    <xdr:to>
      <xdr:col>31</xdr:col>
      <xdr:colOff>85725</xdr:colOff>
      <xdr:row>74</xdr:row>
      <xdr:rowOff>90374</xdr:rowOff>
    </xdr:to>
    <xdr:sp macro="" textlink="">
      <xdr:nvSpPr>
        <xdr:cNvPr id="850" name="円/楕円 849"/>
        <xdr:cNvSpPr/>
      </xdr:nvSpPr>
      <xdr:spPr>
        <a:xfrm>
          <a:off x="21272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106901</xdr:rowOff>
    </xdr:from>
    <xdr:ext cx="534377" cy="259045"/>
    <xdr:sp macro="" textlink="">
      <xdr:nvSpPr>
        <xdr:cNvPr id="851" name="テキスト ボックス 850"/>
        <xdr:cNvSpPr txBox="1"/>
      </xdr:nvSpPr>
      <xdr:spPr>
        <a:xfrm>
          <a:off x="21056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37,190</a:t>
          </a:r>
          <a:endParaRPr kumimoji="1" lang="ja-JP" altLang="en-US" sz="1000" b="1">
            <a:solidFill>
              <a:srgbClr val="FF0000"/>
            </a:solidFill>
            <a:latin typeface="ＭＳ Ｐゴシック"/>
          </a:endParaRPr>
        </a:p>
      </xdr:txBody>
    </xdr:sp>
    <xdr:clientData/>
  </xdr:oneCellAnchor>
  <xdr:twoCellAnchor>
    <xdr:from>
      <xdr:col>29</xdr:col>
      <xdr:colOff>466725</xdr:colOff>
      <xdr:row>69</xdr:row>
      <xdr:rowOff>150485</xdr:rowOff>
    </xdr:from>
    <xdr:to>
      <xdr:col>29</xdr:col>
      <xdr:colOff>568325</xdr:colOff>
      <xdr:row>70</xdr:row>
      <xdr:rowOff>80635</xdr:rowOff>
    </xdr:to>
    <xdr:sp macro="" textlink="">
      <xdr:nvSpPr>
        <xdr:cNvPr id="852" name="円/楕円 851"/>
        <xdr:cNvSpPr/>
      </xdr:nvSpPr>
      <xdr:spPr>
        <a:xfrm>
          <a:off x="20383500" y="11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68</xdr:row>
      <xdr:rowOff>97162</xdr:rowOff>
    </xdr:from>
    <xdr:ext cx="534377" cy="259045"/>
    <xdr:sp macro="" textlink="">
      <xdr:nvSpPr>
        <xdr:cNvPr id="853" name="テキスト ボックス 852"/>
        <xdr:cNvSpPr txBox="1"/>
      </xdr:nvSpPr>
      <xdr:spPr>
        <a:xfrm>
          <a:off x="20167111" y="117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52,403</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139009</xdr:rowOff>
    </xdr:from>
    <xdr:to>
      <xdr:col>28</xdr:col>
      <xdr:colOff>365125</xdr:colOff>
      <xdr:row>71</xdr:row>
      <xdr:rowOff>69159</xdr:rowOff>
    </xdr:to>
    <xdr:sp macro="" textlink="">
      <xdr:nvSpPr>
        <xdr:cNvPr id="854" name="円/楕円 853"/>
        <xdr:cNvSpPr/>
      </xdr:nvSpPr>
      <xdr:spPr>
        <a:xfrm>
          <a:off x="19494500" y="121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85686</xdr:rowOff>
    </xdr:from>
    <xdr:ext cx="534377" cy="259045"/>
    <xdr:sp macro="" textlink="">
      <xdr:nvSpPr>
        <xdr:cNvPr id="855" name="テキスト ボックス 854"/>
        <xdr:cNvSpPr txBox="1"/>
      </xdr:nvSpPr>
      <xdr:spPr>
        <a:xfrm>
          <a:off x="19278111" y="119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74453</xdr:rowOff>
    </xdr:from>
    <xdr:to>
      <xdr:col>27</xdr:col>
      <xdr:colOff>161925</xdr:colOff>
      <xdr:row>72</xdr:row>
      <xdr:rowOff>4603</xdr:rowOff>
    </xdr:to>
    <xdr:sp macro="" textlink="">
      <xdr:nvSpPr>
        <xdr:cNvPr id="856" name="円/楕円 855"/>
        <xdr:cNvSpPr/>
      </xdr:nvSpPr>
      <xdr:spPr>
        <a:xfrm>
          <a:off x="18605500" y="122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21130</xdr:rowOff>
    </xdr:from>
    <xdr:ext cx="534377" cy="259045"/>
    <xdr:sp macro="" textlink="">
      <xdr:nvSpPr>
        <xdr:cNvPr id="857" name="テキスト ボックス 856"/>
        <xdr:cNvSpPr txBox="1"/>
      </xdr:nvSpPr>
      <xdr:spPr>
        <a:xfrm>
          <a:off x="18389111" y="120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人件費は、市町村合併以降取り組んできた職員数の削減の当初の目標を平成２６年度で達成し、</a:t>
          </a:r>
          <a:r>
            <a:rPr kumimoji="1" lang="ja-JP" altLang="en-US" sz="1300">
              <a:solidFill>
                <a:schemeClr val="dk1"/>
              </a:solidFill>
              <a:effectLst/>
              <a:latin typeface="+mn-lt"/>
              <a:ea typeface="+mn-ea"/>
              <a:cs typeface="+mn-cs"/>
            </a:rPr>
            <a:t>平成２８年度の住民一人当たりのコストは前年度より低下していますが、</a:t>
          </a:r>
          <a:r>
            <a:rPr kumimoji="1" lang="ja-JP" altLang="ja-JP" sz="1300">
              <a:solidFill>
                <a:schemeClr val="dk1"/>
              </a:solidFill>
              <a:effectLst/>
              <a:latin typeface="+mn-lt"/>
              <a:ea typeface="+mn-ea"/>
              <a:cs typeface="+mn-cs"/>
            </a:rPr>
            <a:t>類似団体と比較すると依然として高い水準に</a:t>
          </a:r>
          <a:r>
            <a:rPr kumimoji="1" lang="ja-JP" altLang="en-US" sz="1300">
              <a:solidFill>
                <a:schemeClr val="dk1"/>
              </a:solidFill>
              <a:effectLst/>
              <a:latin typeface="+mn-lt"/>
              <a:ea typeface="+mn-ea"/>
              <a:cs typeface="+mn-cs"/>
            </a:rPr>
            <a:t>あります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市町村合併後に、一体的なまちづくりの推進を目的に取り組んできた大型プロジェクトの整備のいくつかが完了し、一定の目途がついてきたことから、</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については、類似団体より高い水準にあるものの住民一人当たりのコストは低下しています。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全ての</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完了した段階で、より自立した自治体となるよう財政運営を検討していく必要があります。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122283</xdr:rowOff>
    </xdr:from>
    <xdr:to>
      <xdr:col>6</xdr:col>
      <xdr:colOff>511175</xdr:colOff>
      <xdr:row>35</xdr:row>
      <xdr:rowOff>35742</xdr:rowOff>
    </xdr:to>
    <xdr:cxnSp macro="">
      <xdr:nvCxnSpPr>
        <xdr:cNvPr id="63" name="直線コネクタ 62"/>
        <xdr:cNvCxnSpPr/>
      </xdr:nvCxnSpPr>
      <xdr:spPr>
        <a:xfrm>
          <a:off x="3797300" y="595158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122283</xdr:rowOff>
    </xdr:from>
    <xdr:to>
      <xdr:col>5</xdr:col>
      <xdr:colOff>358775</xdr:colOff>
      <xdr:row>35</xdr:row>
      <xdr:rowOff>46627</xdr:rowOff>
    </xdr:to>
    <xdr:cxnSp macro="">
      <xdr:nvCxnSpPr>
        <xdr:cNvPr id="66" name="直線コネクタ 65"/>
        <xdr:cNvCxnSpPr/>
      </xdr:nvCxnSpPr>
      <xdr:spPr>
        <a:xfrm flipV="1">
          <a:off x="2908300" y="595158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46627</xdr:rowOff>
    </xdr:from>
    <xdr:to>
      <xdr:col>4</xdr:col>
      <xdr:colOff>155575</xdr:colOff>
      <xdr:row>35</xdr:row>
      <xdr:rowOff>145687</xdr:rowOff>
    </xdr:to>
    <xdr:cxnSp macro="">
      <xdr:nvCxnSpPr>
        <xdr:cNvPr id="69" name="直線コネクタ 68"/>
        <xdr:cNvCxnSpPr/>
      </xdr:nvCxnSpPr>
      <xdr:spPr>
        <a:xfrm flipV="1">
          <a:off x="2019300" y="6047377"/>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49893</xdr:rowOff>
    </xdr:from>
    <xdr:to>
      <xdr:col>2</xdr:col>
      <xdr:colOff>638175</xdr:colOff>
      <xdr:row>35</xdr:row>
      <xdr:rowOff>145687</xdr:rowOff>
    </xdr:to>
    <xdr:cxnSp macro="">
      <xdr:nvCxnSpPr>
        <xdr:cNvPr id="72" name="直線コネクタ 71"/>
        <xdr:cNvCxnSpPr/>
      </xdr:nvCxnSpPr>
      <xdr:spPr>
        <a:xfrm>
          <a:off x="1130300" y="605064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156392</xdr:rowOff>
    </xdr:from>
    <xdr:to>
      <xdr:col>6</xdr:col>
      <xdr:colOff>561975</xdr:colOff>
      <xdr:row>35</xdr:row>
      <xdr:rowOff>86542</xdr:rowOff>
    </xdr:to>
    <xdr:sp macro="" textlink="">
      <xdr:nvSpPr>
        <xdr:cNvPr id="82" name="円/楕円 81"/>
        <xdr:cNvSpPr/>
      </xdr:nvSpPr>
      <xdr:spPr>
        <a:xfrm>
          <a:off x="4584700" y="59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7819</xdr:rowOff>
    </xdr:from>
    <xdr:ext cx="469744" cy="259045"/>
    <xdr:sp macro="" textlink="">
      <xdr:nvSpPr>
        <xdr:cNvPr id="83" name="議会費該当値テキスト"/>
        <xdr:cNvSpPr txBox="1"/>
      </xdr:nvSpPr>
      <xdr:spPr>
        <a:xfrm>
          <a:off x="4686300"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71483</xdr:rowOff>
    </xdr:from>
    <xdr:to>
      <xdr:col>5</xdr:col>
      <xdr:colOff>409575</xdr:colOff>
      <xdr:row>35</xdr:row>
      <xdr:rowOff>1633</xdr:rowOff>
    </xdr:to>
    <xdr:sp macro="" textlink="">
      <xdr:nvSpPr>
        <xdr:cNvPr id="84" name="円/楕円 83"/>
        <xdr:cNvSpPr/>
      </xdr:nvSpPr>
      <xdr:spPr>
        <a:xfrm>
          <a:off x="3746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18160</xdr:rowOff>
    </xdr:from>
    <xdr:ext cx="469744" cy="259045"/>
    <xdr:sp macro="" textlink="">
      <xdr:nvSpPr>
        <xdr:cNvPr id="85" name="テキスト ボックス 84"/>
        <xdr:cNvSpPr txBox="1"/>
      </xdr:nvSpPr>
      <xdr:spPr>
        <a:xfrm>
          <a:off x="3562427"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167277</xdr:rowOff>
    </xdr:from>
    <xdr:to>
      <xdr:col>4</xdr:col>
      <xdr:colOff>206375</xdr:colOff>
      <xdr:row>35</xdr:row>
      <xdr:rowOff>97427</xdr:rowOff>
    </xdr:to>
    <xdr:sp macro="" textlink="">
      <xdr:nvSpPr>
        <xdr:cNvPr id="86" name="円/楕円 85"/>
        <xdr:cNvSpPr/>
      </xdr:nvSpPr>
      <xdr:spPr>
        <a:xfrm>
          <a:off x="2857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88554</xdr:rowOff>
    </xdr:from>
    <xdr:ext cx="469744" cy="259045"/>
    <xdr:sp macro="" textlink="">
      <xdr:nvSpPr>
        <xdr:cNvPr id="87" name="テキスト ボックス 86"/>
        <xdr:cNvSpPr txBox="1"/>
      </xdr:nvSpPr>
      <xdr:spPr>
        <a:xfrm>
          <a:off x="2673427"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94887</xdr:rowOff>
    </xdr:from>
    <xdr:to>
      <xdr:col>3</xdr:col>
      <xdr:colOff>3175</xdr:colOff>
      <xdr:row>36</xdr:row>
      <xdr:rowOff>25037</xdr:rowOff>
    </xdr:to>
    <xdr:sp macro="" textlink="">
      <xdr:nvSpPr>
        <xdr:cNvPr id="88" name="円/楕円 87"/>
        <xdr:cNvSpPr/>
      </xdr:nvSpPr>
      <xdr:spPr>
        <a:xfrm>
          <a:off x="1968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16164</xdr:rowOff>
    </xdr:from>
    <xdr:ext cx="469744" cy="259045"/>
    <xdr:sp macro="" textlink="">
      <xdr:nvSpPr>
        <xdr:cNvPr id="89" name="テキスト ボックス 88"/>
        <xdr:cNvSpPr txBox="1"/>
      </xdr:nvSpPr>
      <xdr:spPr>
        <a:xfrm>
          <a:off x="178442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170543</xdr:rowOff>
    </xdr:from>
    <xdr:to>
      <xdr:col>1</xdr:col>
      <xdr:colOff>485775</xdr:colOff>
      <xdr:row>35</xdr:row>
      <xdr:rowOff>100693</xdr:rowOff>
    </xdr:to>
    <xdr:sp macro="" textlink="">
      <xdr:nvSpPr>
        <xdr:cNvPr id="90" name="円/楕円 89"/>
        <xdr:cNvSpPr/>
      </xdr:nvSpPr>
      <xdr:spPr>
        <a:xfrm>
          <a:off x="1079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91820</xdr:rowOff>
    </xdr:from>
    <xdr:ext cx="469744" cy="259045"/>
    <xdr:sp macro="" textlink="">
      <xdr:nvSpPr>
        <xdr:cNvPr id="91" name="テキスト ボックス 90"/>
        <xdr:cNvSpPr txBox="1"/>
      </xdr:nvSpPr>
      <xdr:spPr>
        <a:xfrm>
          <a:off x="8954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91237</xdr:rowOff>
    </xdr:from>
    <xdr:to>
      <xdr:col>6</xdr:col>
      <xdr:colOff>511175</xdr:colOff>
      <xdr:row>56</xdr:row>
      <xdr:rowOff>99676</xdr:rowOff>
    </xdr:to>
    <xdr:cxnSp macro="">
      <xdr:nvCxnSpPr>
        <xdr:cNvPr id="121" name="直線コネクタ 120"/>
        <xdr:cNvCxnSpPr/>
      </xdr:nvCxnSpPr>
      <xdr:spPr>
        <a:xfrm>
          <a:off x="3797300" y="9692437"/>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91237</xdr:rowOff>
    </xdr:from>
    <xdr:to>
      <xdr:col>5</xdr:col>
      <xdr:colOff>358775</xdr:colOff>
      <xdr:row>56</xdr:row>
      <xdr:rowOff>126879</xdr:rowOff>
    </xdr:to>
    <xdr:cxnSp macro="">
      <xdr:nvCxnSpPr>
        <xdr:cNvPr id="124" name="直線コネクタ 123"/>
        <xdr:cNvCxnSpPr/>
      </xdr:nvCxnSpPr>
      <xdr:spPr>
        <a:xfrm flipV="1">
          <a:off x="2908300" y="9692437"/>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4711</xdr:rowOff>
    </xdr:from>
    <xdr:to>
      <xdr:col>4</xdr:col>
      <xdr:colOff>155575</xdr:colOff>
      <xdr:row>56</xdr:row>
      <xdr:rowOff>126879</xdr:rowOff>
    </xdr:to>
    <xdr:cxnSp macro="">
      <xdr:nvCxnSpPr>
        <xdr:cNvPr id="127" name="直線コネクタ 126"/>
        <xdr:cNvCxnSpPr/>
      </xdr:nvCxnSpPr>
      <xdr:spPr>
        <a:xfrm>
          <a:off x="2019300" y="9605911"/>
          <a:ext cx="889000" cy="1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4711</xdr:rowOff>
    </xdr:from>
    <xdr:to>
      <xdr:col>2</xdr:col>
      <xdr:colOff>638175</xdr:colOff>
      <xdr:row>56</xdr:row>
      <xdr:rowOff>117907</xdr:rowOff>
    </xdr:to>
    <xdr:cxnSp macro="">
      <xdr:nvCxnSpPr>
        <xdr:cNvPr id="130" name="直線コネクタ 129"/>
        <xdr:cNvCxnSpPr/>
      </xdr:nvCxnSpPr>
      <xdr:spPr>
        <a:xfrm flipV="1">
          <a:off x="1130300" y="9605911"/>
          <a:ext cx="889000" cy="1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48876</xdr:rowOff>
    </xdr:from>
    <xdr:to>
      <xdr:col>6</xdr:col>
      <xdr:colOff>561975</xdr:colOff>
      <xdr:row>56</xdr:row>
      <xdr:rowOff>150476</xdr:rowOff>
    </xdr:to>
    <xdr:sp macro="" textlink="">
      <xdr:nvSpPr>
        <xdr:cNvPr id="140" name="円/楕円 139"/>
        <xdr:cNvSpPr/>
      </xdr:nvSpPr>
      <xdr:spPr>
        <a:xfrm>
          <a:off x="4584700" y="96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71753</xdr:rowOff>
    </xdr:from>
    <xdr:ext cx="534377" cy="259045"/>
    <xdr:sp macro="" textlink="">
      <xdr:nvSpPr>
        <xdr:cNvPr id="141" name="総務費該当値テキスト"/>
        <xdr:cNvSpPr txBox="1"/>
      </xdr:nvSpPr>
      <xdr:spPr>
        <a:xfrm>
          <a:off x="4686300" y="95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40437</xdr:rowOff>
    </xdr:from>
    <xdr:to>
      <xdr:col>5</xdr:col>
      <xdr:colOff>409575</xdr:colOff>
      <xdr:row>56</xdr:row>
      <xdr:rowOff>142037</xdr:rowOff>
    </xdr:to>
    <xdr:sp macro="" textlink="">
      <xdr:nvSpPr>
        <xdr:cNvPr id="142" name="円/楕円 141"/>
        <xdr:cNvSpPr/>
      </xdr:nvSpPr>
      <xdr:spPr>
        <a:xfrm>
          <a:off x="3746500" y="9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158564</xdr:rowOff>
    </xdr:from>
    <xdr:ext cx="534377" cy="259045"/>
    <xdr:sp macro="" textlink="">
      <xdr:nvSpPr>
        <xdr:cNvPr id="143" name="テキスト ボックス 142"/>
        <xdr:cNvSpPr txBox="1"/>
      </xdr:nvSpPr>
      <xdr:spPr>
        <a:xfrm>
          <a:off x="3530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76079</xdr:rowOff>
    </xdr:from>
    <xdr:to>
      <xdr:col>4</xdr:col>
      <xdr:colOff>206375</xdr:colOff>
      <xdr:row>57</xdr:row>
      <xdr:rowOff>6229</xdr:rowOff>
    </xdr:to>
    <xdr:sp macro="" textlink="">
      <xdr:nvSpPr>
        <xdr:cNvPr id="144" name="円/楕円 143"/>
        <xdr:cNvSpPr/>
      </xdr:nvSpPr>
      <xdr:spPr>
        <a:xfrm>
          <a:off x="2857500" y="9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22756</xdr:rowOff>
    </xdr:from>
    <xdr:ext cx="534377" cy="259045"/>
    <xdr:sp macro="" textlink="">
      <xdr:nvSpPr>
        <xdr:cNvPr id="145" name="テキスト ボックス 144"/>
        <xdr:cNvSpPr txBox="1"/>
      </xdr:nvSpPr>
      <xdr:spPr>
        <a:xfrm>
          <a:off x="2641111" y="9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125361</xdr:rowOff>
    </xdr:from>
    <xdr:to>
      <xdr:col>3</xdr:col>
      <xdr:colOff>3175</xdr:colOff>
      <xdr:row>56</xdr:row>
      <xdr:rowOff>55511</xdr:rowOff>
    </xdr:to>
    <xdr:sp macro="" textlink="">
      <xdr:nvSpPr>
        <xdr:cNvPr id="146" name="円/楕円 145"/>
        <xdr:cNvSpPr/>
      </xdr:nvSpPr>
      <xdr:spPr>
        <a:xfrm>
          <a:off x="1968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72038</xdr:rowOff>
    </xdr:from>
    <xdr:ext cx="534377" cy="259045"/>
    <xdr:sp macro="" textlink="">
      <xdr:nvSpPr>
        <xdr:cNvPr id="147" name="テキスト ボックス 146"/>
        <xdr:cNvSpPr txBox="1"/>
      </xdr:nvSpPr>
      <xdr:spPr>
        <a:xfrm>
          <a:off x="1752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67107</xdr:rowOff>
    </xdr:from>
    <xdr:to>
      <xdr:col>1</xdr:col>
      <xdr:colOff>485775</xdr:colOff>
      <xdr:row>56</xdr:row>
      <xdr:rowOff>168707</xdr:rowOff>
    </xdr:to>
    <xdr:sp macro="" textlink="">
      <xdr:nvSpPr>
        <xdr:cNvPr id="148" name="円/楕円 147"/>
        <xdr:cNvSpPr/>
      </xdr:nvSpPr>
      <xdr:spPr>
        <a:xfrm>
          <a:off x="1079500" y="96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159834</xdr:rowOff>
    </xdr:from>
    <xdr:ext cx="534377" cy="259045"/>
    <xdr:sp macro="" textlink="">
      <xdr:nvSpPr>
        <xdr:cNvPr id="149" name="テキスト ボックス 148"/>
        <xdr:cNvSpPr txBox="1"/>
      </xdr:nvSpPr>
      <xdr:spPr>
        <a:xfrm>
          <a:off x="863111" y="97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130908</xdr:rowOff>
    </xdr:from>
    <xdr:to>
      <xdr:col>6</xdr:col>
      <xdr:colOff>511175</xdr:colOff>
      <xdr:row>77</xdr:row>
      <xdr:rowOff>148748</xdr:rowOff>
    </xdr:to>
    <xdr:cxnSp macro="">
      <xdr:nvCxnSpPr>
        <xdr:cNvPr id="177" name="直線コネクタ 176"/>
        <xdr:cNvCxnSpPr/>
      </xdr:nvCxnSpPr>
      <xdr:spPr>
        <a:xfrm flipV="1">
          <a:off x="3797300" y="13332558"/>
          <a:ext cx="8382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148748</xdr:rowOff>
    </xdr:from>
    <xdr:to>
      <xdr:col>5</xdr:col>
      <xdr:colOff>358775</xdr:colOff>
      <xdr:row>77</xdr:row>
      <xdr:rowOff>169459</xdr:rowOff>
    </xdr:to>
    <xdr:cxnSp macro="">
      <xdr:nvCxnSpPr>
        <xdr:cNvPr id="180" name="直線コネクタ 179"/>
        <xdr:cNvCxnSpPr/>
      </xdr:nvCxnSpPr>
      <xdr:spPr>
        <a:xfrm flipV="1">
          <a:off x="2908300" y="13350398"/>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169459</xdr:rowOff>
    </xdr:from>
    <xdr:to>
      <xdr:col>4</xdr:col>
      <xdr:colOff>155575</xdr:colOff>
      <xdr:row>78</xdr:row>
      <xdr:rowOff>39125</xdr:rowOff>
    </xdr:to>
    <xdr:cxnSp macro="">
      <xdr:nvCxnSpPr>
        <xdr:cNvPr id="183" name="直線コネクタ 182"/>
        <xdr:cNvCxnSpPr/>
      </xdr:nvCxnSpPr>
      <xdr:spPr>
        <a:xfrm flipV="1">
          <a:off x="2019300" y="13371109"/>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39125</xdr:rowOff>
    </xdr:from>
    <xdr:to>
      <xdr:col>2</xdr:col>
      <xdr:colOff>638175</xdr:colOff>
      <xdr:row>78</xdr:row>
      <xdr:rowOff>52950</xdr:rowOff>
    </xdr:to>
    <xdr:cxnSp macro="">
      <xdr:nvCxnSpPr>
        <xdr:cNvPr id="186" name="直線コネクタ 185"/>
        <xdr:cNvCxnSpPr/>
      </xdr:nvCxnSpPr>
      <xdr:spPr>
        <a:xfrm flipV="1">
          <a:off x="1130300" y="13412225"/>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80108</xdr:rowOff>
    </xdr:from>
    <xdr:to>
      <xdr:col>6</xdr:col>
      <xdr:colOff>561975</xdr:colOff>
      <xdr:row>78</xdr:row>
      <xdr:rowOff>10258</xdr:rowOff>
    </xdr:to>
    <xdr:sp macro="" textlink="">
      <xdr:nvSpPr>
        <xdr:cNvPr id="196" name="円/楕円 195"/>
        <xdr:cNvSpPr/>
      </xdr:nvSpPr>
      <xdr:spPr>
        <a:xfrm>
          <a:off x="4584700" y="13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58535</xdr:rowOff>
    </xdr:from>
    <xdr:ext cx="599010" cy="259045"/>
    <xdr:sp macro="" textlink="">
      <xdr:nvSpPr>
        <xdr:cNvPr id="197" name="民生費該当値テキスト"/>
        <xdr:cNvSpPr txBox="1"/>
      </xdr:nvSpPr>
      <xdr:spPr>
        <a:xfrm>
          <a:off x="4686300" y="132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97948</xdr:rowOff>
    </xdr:from>
    <xdr:to>
      <xdr:col>5</xdr:col>
      <xdr:colOff>409575</xdr:colOff>
      <xdr:row>78</xdr:row>
      <xdr:rowOff>28098</xdr:rowOff>
    </xdr:to>
    <xdr:sp macro="" textlink="">
      <xdr:nvSpPr>
        <xdr:cNvPr id="198" name="円/楕円 197"/>
        <xdr:cNvSpPr/>
      </xdr:nvSpPr>
      <xdr:spPr>
        <a:xfrm>
          <a:off x="3746500" y="132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19225</xdr:rowOff>
    </xdr:from>
    <xdr:ext cx="599010" cy="259045"/>
    <xdr:sp macro="" textlink="">
      <xdr:nvSpPr>
        <xdr:cNvPr id="199" name="テキスト ボックス 198"/>
        <xdr:cNvSpPr txBox="1"/>
      </xdr:nvSpPr>
      <xdr:spPr>
        <a:xfrm>
          <a:off x="3497794" y="133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118659</xdr:rowOff>
    </xdr:from>
    <xdr:to>
      <xdr:col>4</xdr:col>
      <xdr:colOff>206375</xdr:colOff>
      <xdr:row>78</xdr:row>
      <xdr:rowOff>48809</xdr:rowOff>
    </xdr:to>
    <xdr:sp macro="" textlink="">
      <xdr:nvSpPr>
        <xdr:cNvPr id="200" name="円/楕円 199"/>
        <xdr:cNvSpPr/>
      </xdr:nvSpPr>
      <xdr:spPr>
        <a:xfrm>
          <a:off x="2857500" y="1332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39936</xdr:rowOff>
    </xdr:from>
    <xdr:ext cx="599010" cy="259045"/>
    <xdr:sp macro="" textlink="">
      <xdr:nvSpPr>
        <xdr:cNvPr id="201" name="テキスト ボックス 200"/>
        <xdr:cNvSpPr txBox="1"/>
      </xdr:nvSpPr>
      <xdr:spPr>
        <a:xfrm>
          <a:off x="2608794" y="1341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159775</xdr:rowOff>
    </xdr:from>
    <xdr:to>
      <xdr:col>3</xdr:col>
      <xdr:colOff>3175</xdr:colOff>
      <xdr:row>78</xdr:row>
      <xdr:rowOff>89925</xdr:rowOff>
    </xdr:to>
    <xdr:sp macro="" textlink="">
      <xdr:nvSpPr>
        <xdr:cNvPr id="202" name="円/楕円 201"/>
        <xdr:cNvSpPr/>
      </xdr:nvSpPr>
      <xdr:spPr>
        <a:xfrm>
          <a:off x="1968500" y="133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81052</xdr:rowOff>
    </xdr:from>
    <xdr:ext cx="599010" cy="259045"/>
    <xdr:sp macro="" textlink="">
      <xdr:nvSpPr>
        <xdr:cNvPr id="203" name="テキスト ボックス 202"/>
        <xdr:cNvSpPr txBox="1"/>
      </xdr:nvSpPr>
      <xdr:spPr>
        <a:xfrm>
          <a:off x="1719794" y="134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2150</xdr:rowOff>
    </xdr:from>
    <xdr:to>
      <xdr:col>1</xdr:col>
      <xdr:colOff>485775</xdr:colOff>
      <xdr:row>78</xdr:row>
      <xdr:rowOff>103750</xdr:rowOff>
    </xdr:to>
    <xdr:sp macro="" textlink="">
      <xdr:nvSpPr>
        <xdr:cNvPr id="204" name="円/楕円 203"/>
        <xdr:cNvSpPr/>
      </xdr:nvSpPr>
      <xdr:spPr>
        <a:xfrm>
          <a:off x="1079500" y="133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94877</xdr:rowOff>
    </xdr:from>
    <xdr:ext cx="599010" cy="259045"/>
    <xdr:sp macro="" textlink="">
      <xdr:nvSpPr>
        <xdr:cNvPr id="205" name="テキスト ボックス 204"/>
        <xdr:cNvSpPr txBox="1"/>
      </xdr:nvSpPr>
      <xdr:spPr>
        <a:xfrm>
          <a:off x="830794" y="134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88331</xdr:rowOff>
    </xdr:from>
    <xdr:to>
      <xdr:col>6</xdr:col>
      <xdr:colOff>510540</xdr:colOff>
      <xdr:row>98</xdr:row>
      <xdr:rowOff>60278</xdr:rowOff>
    </xdr:to>
    <xdr:cxnSp macro="">
      <xdr:nvCxnSpPr>
        <xdr:cNvPr id="232" name="直線コネクタ 231"/>
        <xdr:cNvCxnSpPr/>
      </xdr:nvCxnSpPr>
      <xdr:spPr>
        <a:xfrm flipV="1">
          <a:off x="4633595" y="15861731"/>
          <a:ext cx="1270" cy="100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64105</xdr:rowOff>
    </xdr:from>
    <xdr:ext cx="534377" cy="259045"/>
    <xdr:sp macro="" textlink="">
      <xdr:nvSpPr>
        <xdr:cNvPr id="233" name="衛生費最小値テキスト"/>
        <xdr:cNvSpPr txBox="1"/>
      </xdr:nvSpPr>
      <xdr:spPr>
        <a:xfrm>
          <a:off x="4686300" y="168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98</xdr:row>
      <xdr:rowOff>60278</xdr:rowOff>
    </xdr:from>
    <xdr:to>
      <xdr:col>6</xdr:col>
      <xdr:colOff>600075</xdr:colOff>
      <xdr:row>98</xdr:row>
      <xdr:rowOff>60278</xdr:rowOff>
    </xdr:to>
    <xdr:cxnSp macro="">
      <xdr:nvCxnSpPr>
        <xdr:cNvPr id="234" name="直線コネクタ 233"/>
        <xdr:cNvCxnSpPr/>
      </xdr:nvCxnSpPr>
      <xdr:spPr>
        <a:xfrm>
          <a:off x="4546600" y="1686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35008</xdr:rowOff>
    </xdr:from>
    <xdr:ext cx="534377" cy="259045"/>
    <xdr:sp macro="" textlink="">
      <xdr:nvSpPr>
        <xdr:cNvPr id="235" name="衛生費最大値テキスト"/>
        <xdr:cNvSpPr txBox="1"/>
      </xdr:nvSpPr>
      <xdr:spPr>
        <a:xfrm>
          <a:off x="4686300" y="1563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92</xdr:row>
      <xdr:rowOff>88331</xdr:rowOff>
    </xdr:from>
    <xdr:to>
      <xdr:col>6</xdr:col>
      <xdr:colOff>600075</xdr:colOff>
      <xdr:row>92</xdr:row>
      <xdr:rowOff>88331</xdr:rowOff>
    </xdr:to>
    <xdr:cxnSp macro="">
      <xdr:nvCxnSpPr>
        <xdr:cNvPr id="236" name="直線コネクタ 235"/>
        <xdr:cNvCxnSpPr/>
      </xdr:nvCxnSpPr>
      <xdr:spPr>
        <a:xfrm>
          <a:off x="4546600" y="1586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120301</xdr:rowOff>
    </xdr:from>
    <xdr:to>
      <xdr:col>6</xdr:col>
      <xdr:colOff>511175</xdr:colOff>
      <xdr:row>95</xdr:row>
      <xdr:rowOff>25890</xdr:rowOff>
    </xdr:to>
    <xdr:cxnSp macro="">
      <xdr:nvCxnSpPr>
        <xdr:cNvPr id="237" name="直線コネクタ 236"/>
        <xdr:cNvCxnSpPr/>
      </xdr:nvCxnSpPr>
      <xdr:spPr>
        <a:xfrm>
          <a:off x="3797300" y="15550801"/>
          <a:ext cx="838200" cy="7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74968</xdr:rowOff>
    </xdr:from>
    <xdr:ext cx="534377" cy="259045"/>
    <xdr:sp macro="" textlink="">
      <xdr:nvSpPr>
        <xdr:cNvPr id="238" name="衛生費平均値テキスト"/>
        <xdr:cNvSpPr txBox="1"/>
      </xdr:nvSpPr>
      <xdr:spPr>
        <a:xfrm>
          <a:off x="4686300" y="16362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96541</xdr:rowOff>
    </xdr:from>
    <xdr:to>
      <xdr:col>6</xdr:col>
      <xdr:colOff>561975</xdr:colOff>
      <xdr:row>96</xdr:row>
      <xdr:rowOff>26691</xdr:rowOff>
    </xdr:to>
    <xdr:sp macro="" textlink="">
      <xdr:nvSpPr>
        <xdr:cNvPr id="239" name="フローチャート : 判断 238"/>
        <xdr:cNvSpPr/>
      </xdr:nvSpPr>
      <xdr:spPr>
        <a:xfrm>
          <a:off x="45847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120301</xdr:rowOff>
    </xdr:from>
    <xdr:to>
      <xdr:col>5</xdr:col>
      <xdr:colOff>358775</xdr:colOff>
      <xdr:row>92</xdr:row>
      <xdr:rowOff>2442</xdr:rowOff>
    </xdr:to>
    <xdr:cxnSp macro="">
      <xdr:nvCxnSpPr>
        <xdr:cNvPr id="240" name="直線コネクタ 239"/>
        <xdr:cNvCxnSpPr/>
      </xdr:nvCxnSpPr>
      <xdr:spPr>
        <a:xfrm flipV="1">
          <a:off x="2908300" y="15550801"/>
          <a:ext cx="8890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75315</xdr:rowOff>
    </xdr:from>
    <xdr:to>
      <xdr:col>5</xdr:col>
      <xdr:colOff>409575</xdr:colOff>
      <xdr:row>96</xdr:row>
      <xdr:rowOff>5465</xdr:rowOff>
    </xdr:to>
    <xdr:sp macro="" textlink="">
      <xdr:nvSpPr>
        <xdr:cNvPr id="241" name="フローチャート : 判断 240"/>
        <xdr:cNvSpPr/>
      </xdr:nvSpPr>
      <xdr:spPr>
        <a:xfrm>
          <a:off x="3746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168042</xdr:rowOff>
    </xdr:from>
    <xdr:ext cx="534377" cy="259045"/>
    <xdr:sp macro="" textlink="">
      <xdr:nvSpPr>
        <xdr:cNvPr id="242" name="テキスト ボックス 241"/>
        <xdr:cNvSpPr txBox="1"/>
      </xdr:nvSpPr>
      <xdr:spPr>
        <a:xfrm>
          <a:off x="3530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2442</xdr:rowOff>
    </xdr:from>
    <xdr:to>
      <xdr:col>4</xdr:col>
      <xdr:colOff>155575</xdr:colOff>
      <xdr:row>94</xdr:row>
      <xdr:rowOff>160502</xdr:rowOff>
    </xdr:to>
    <xdr:cxnSp macro="">
      <xdr:nvCxnSpPr>
        <xdr:cNvPr id="243" name="直線コネクタ 242"/>
        <xdr:cNvCxnSpPr/>
      </xdr:nvCxnSpPr>
      <xdr:spPr>
        <a:xfrm flipV="1">
          <a:off x="2019300" y="15775842"/>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65191</xdr:rowOff>
    </xdr:from>
    <xdr:to>
      <xdr:col>4</xdr:col>
      <xdr:colOff>206375</xdr:colOff>
      <xdr:row>95</xdr:row>
      <xdr:rowOff>166791</xdr:rowOff>
    </xdr:to>
    <xdr:sp macro="" textlink="">
      <xdr:nvSpPr>
        <xdr:cNvPr id="244" name="フローチャート : 判断 243"/>
        <xdr:cNvSpPr/>
      </xdr:nvSpPr>
      <xdr:spPr>
        <a:xfrm>
          <a:off x="2857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157918</xdr:rowOff>
    </xdr:from>
    <xdr:ext cx="534377" cy="259045"/>
    <xdr:sp macro="" textlink="">
      <xdr:nvSpPr>
        <xdr:cNvPr id="245" name="テキスト ボックス 244"/>
        <xdr:cNvSpPr txBox="1"/>
      </xdr:nvSpPr>
      <xdr:spPr>
        <a:xfrm>
          <a:off x="2641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160502</xdr:rowOff>
    </xdr:from>
    <xdr:to>
      <xdr:col>2</xdr:col>
      <xdr:colOff>638175</xdr:colOff>
      <xdr:row>95</xdr:row>
      <xdr:rowOff>103319</xdr:rowOff>
    </xdr:to>
    <xdr:cxnSp macro="">
      <xdr:nvCxnSpPr>
        <xdr:cNvPr id="246" name="直線コネクタ 245"/>
        <xdr:cNvCxnSpPr/>
      </xdr:nvCxnSpPr>
      <xdr:spPr>
        <a:xfrm flipV="1">
          <a:off x="1130300" y="16276802"/>
          <a:ext cx="889000" cy="1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105392</xdr:rowOff>
    </xdr:from>
    <xdr:to>
      <xdr:col>3</xdr:col>
      <xdr:colOff>3175</xdr:colOff>
      <xdr:row>96</xdr:row>
      <xdr:rowOff>35542</xdr:rowOff>
    </xdr:to>
    <xdr:sp macro="" textlink="">
      <xdr:nvSpPr>
        <xdr:cNvPr id="247" name="フローチャート : 判断 246"/>
        <xdr:cNvSpPr/>
      </xdr:nvSpPr>
      <xdr:spPr>
        <a:xfrm>
          <a:off x="1968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26669</xdr:rowOff>
    </xdr:from>
    <xdr:ext cx="534377" cy="259045"/>
    <xdr:sp macro="" textlink="">
      <xdr:nvSpPr>
        <xdr:cNvPr id="248" name="テキスト ボックス 247"/>
        <xdr:cNvSpPr txBox="1"/>
      </xdr:nvSpPr>
      <xdr:spPr>
        <a:xfrm>
          <a:off x="1752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100526</xdr:rowOff>
    </xdr:from>
    <xdr:to>
      <xdr:col>1</xdr:col>
      <xdr:colOff>485775</xdr:colOff>
      <xdr:row>96</xdr:row>
      <xdr:rowOff>30676</xdr:rowOff>
    </xdr:to>
    <xdr:sp macro="" textlink="">
      <xdr:nvSpPr>
        <xdr:cNvPr id="249" name="フローチャート : 判断 248"/>
        <xdr:cNvSpPr/>
      </xdr:nvSpPr>
      <xdr:spPr>
        <a:xfrm>
          <a:off x="1079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21803</xdr:rowOff>
    </xdr:from>
    <xdr:ext cx="534377" cy="259045"/>
    <xdr:sp macro="" textlink="">
      <xdr:nvSpPr>
        <xdr:cNvPr id="250" name="テキスト ボックス 249"/>
        <xdr:cNvSpPr txBox="1"/>
      </xdr:nvSpPr>
      <xdr:spPr>
        <a:xfrm>
          <a:off x="863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146540</xdr:rowOff>
    </xdr:from>
    <xdr:to>
      <xdr:col>6</xdr:col>
      <xdr:colOff>561975</xdr:colOff>
      <xdr:row>95</xdr:row>
      <xdr:rowOff>76690</xdr:rowOff>
    </xdr:to>
    <xdr:sp macro="" textlink="">
      <xdr:nvSpPr>
        <xdr:cNvPr id="256" name="円/楕円 255"/>
        <xdr:cNvSpPr/>
      </xdr:nvSpPr>
      <xdr:spPr>
        <a:xfrm>
          <a:off x="45847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169417</xdr:rowOff>
    </xdr:from>
    <xdr:ext cx="534377" cy="259045"/>
    <xdr:sp macro="" textlink="">
      <xdr:nvSpPr>
        <xdr:cNvPr id="257" name="衛生費該当値テキスト"/>
        <xdr:cNvSpPr txBox="1"/>
      </xdr:nvSpPr>
      <xdr:spPr>
        <a:xfrm>
          <a:off x="4686300" y="161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69501</xdr:rowOff>
    </xdr:from>
    <xdr:to>
      <xdr:col>5</xdr:col>
      <xdr:colOff>409575</xdr:colOff>
      <xdr:row>90</xdr:row>
      <xdr:rowOff>171101</xdr:rowOff>
    </xdr:to>
    <xdr:sp macro="" textlink="">
      <xdr:nvSpPr>
        <xdr:cNvPr id="258" name="円/楕円 257"/>
        <xdr:cNvSpPr/>
      </xdr:nvSpPr>
      <xdr:spPr>
        <a:xfrm>
          <a:off x="37465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16178</xdr:rowOff>
    </xdr:from>
    <xdr:ext cx="534377" cy="259045"/>
    <xdr:sp macro="" textlink="">
      <xdr:nvSpPr>
        <xdr:cNvPr id="259" name="テキスト ボックス 258"/>
        <xdr:cNvSpPr txBox="1"/>
      </xdr:nvSpPr>
      <xdr:spPr>
        <a:xfrm>
          <a:off x="3530111" y="152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123092</xdr:rowOff>
    </xdr:from>
    <xdr:to>
      <xdr:col>4</xdr:col>
      <xdr:colOff>206375</xdr:colOff>
      <xdr:row>92</xdr:row>
      <xdr:rowOff>53242</xdr:rowOff>
    </xdr:to>
    <xdr:sp macro="" textlink="">
      <xdr:nvSpPr>
        <xdr:cNvPr id="260" name="円/楕円 259"/>
        <xdr:cNvSpPr/>
      </xdr:nvSpPr>
      <xdr:spPr>
        <a:xfrm>
          <a:off x="2857500" y="157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69769</xdr:rowOff>
    </xdr:from>
    <xdr:ext cx="534377" cy="259045"/>
    <xdr:sp macro="" textlink="">
      <xdr:nvSpPr>
        <xdr:cNvPr id="261" name="テキスト ボックス 260"/>
        <xdr:cNvSpPr txBox="1"/>
      </xdr:nvSpPr>
      <xdr:spPr>
        <a:xfrm>
          <a:off x="2641111" y="155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109702</xdr:rowOff>
    </xdr:from>
    <xdr:to>
      <xdr:col>3</xdr:col>
      <xdr:colOff>3175</xdr:colOff>
      <xdr:row>95</xdr:row>
      <xdr:rowOff>39852</xdr:rowOff>
    </xdr:to>
    <xdr:sp macro="" textlink="">
      <xdr:nvSpPr>
        <xdr:cNvPr id="262" name="円/楕円 261"/>
        <xdr:cNvSpPr/>
      </xdr:nvSpPr>
      <xdr:spPr>
        <a:xfrm>
          <a:off x="1968500" y="162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56379</xdr:rowOff>
    </xdr:from>
    <xdr:ext cx="534377" cy="259045"/>
    <xdr:sp macro="" textlink="">
      <xdr:nvSpPr>
        <xdr:cNvPr id="263" name="テキスト ボックス 262"/>
        <xdr:cNvSpPr txBox="1"/>
      </xdr:nvSpPr>
      <xdr:spPr>
        <a:xfrm>
          <a:off x="1752111" y="160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52519</xdr:rowOff>
    </xdr:from>
    <xdr:to>
      <xdr:col>1</xdr:col>
      <xdr:colOff>485775</xdr:colOff>
      <xdr:row>95</xdr:row>
      <xdr:rowOff>154119</xdr:rowOff>
    </xdr:to>
    <xdr:sp macro="" textlink="">
      <xdr:nvSpPr>
        <xdr:cNvPr id="264" name="円/楕円 263"/>
        <xdr:cNvSpPr/>
      </xdr:nvSpPr>
      <xdr:spPr>
        <a:xfrm>
          <a:off x="1079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170646</xdr:rowOff>
    </xdr:from>
    <xdr:ext cx="534377" cy="259045"/>
    <xdr:sp macro="" textlink="">
      <xdr:nvSpPr>
        <xdr:cNvPr id="265" name="テキスト ボックス 264"/>
        <xdr:cNvSpPr txBox="1"/>
      </xdr:nvSpPr>
      <xdr:spPr>
        <a:xfrm>
          <a:off x="863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7" name="直線コネクタ 286"/>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8"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9" name="直線コネクタ 288"/>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90"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91" name="直線コネクタ 290"/>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37744</xdr:rowOff>
    </xdr:from>
    <xdr:to>
      <xdr:col>15</xdr:col>
      <xdr:colOff>180975</xdr:colOff>
      <xdr:row>38</xdr:row>
      <xdr:rowOff>47346</xdr:rowOff>
    </xdr:to>
    <xdr:cxnSp macro="">
      <xdr:nvCxnSpPr>
        <xdr:cNvPr id="292" name="直線コネクタ 291"/>
        <xdr:cNvCxnSpPr/>
      </xdr:nvCxnSpPr>
      <xdr:spPr>
        <a:xfrm>
          <a:off x="9639300" y="6552844"/>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3"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4" name="フローチャート : 判断 293"/>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37744</xdr:rowOff>
    </xdr:from>
    <xdr:to>
      <xdr:col>14</xdr:col>
      <xdr:colOff>28575</xdr:colOff>
      <xdr:row>38</xdr:row>
      <xdr:rowOff>48260</xdr:rowOff>
    </xdr:to>
    <xdr:cxnSp macro="">
      <xdr:nvCxnSpPr>
        <xdr:cNvPr id="295" name="直線コネクタ 294"/>
        <xdr:cNvCxnSpPr/>
      </xdr:nvCxnSpPr>
      <xdr:spPr>
        <a:xfrm flipV="1">
          <a:off x="8750300" y="655284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6" name="フローチャート : 判断 295"/>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7" name="テキスト ボックス 296"/>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31344</xdr:rowOff>
    </xdr:from>
    <xdr:to>
      <xdr:col>12</xdr:col>
      <xdr:colOff>511175</xdr:colOff>
      <xdr:row>38</xdr:row>
      <xdr:rowOff>48260</xdr:rowOff>
    </xdr:to>
    <xdr:cxnSp macro="">
      <xdr:nvCxnSpPr>
        <xdr:cNvPr id="298" name="直線コネクタ 297"/>
        <xdr:cNvCxnSpPr/>
      </xdr:nvCxnSpPr>
      <xdr:spPr>
        <a:xfrm>
          <a:off x="7861300" y="654644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9" name="フローチャート : 判断 298"/>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300" name="テキスト ボックス 299"/>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30886</xdr:rowOff>
    </xdr:from>
    <xdr:to>
      <xdr:col>11</xdr:col>
      <xdr:colOff>307975</xdr:colOff>
      <xdr:row>38</xdr:row>
      <xdr:rowOff>31344</xdr:rowOff>
    </xdr:to>
    <xdr:cxnSp macro="">
      <xdr:nvCxnSpPr>
        <xdr:cNvPr id="301" name="直線コネクタ 300"/>
        <xdr:cNvCxnSpPr/>
      </xdr:nvCxnSpPr>
      <xdr:spPr>
        <a:xfrm>
          <a:off x="6972300" y="6374536"/>
          <a:ext cx="8890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2" name="フローチャート : 判断 301"/>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3" name="テキスト ボックス 302"/>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4" name="フローチャート : 判断 303"/>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5" name="テキスト ボックス 304"/>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167996</xdr:rowOff>
    </xdr:from>
    <xdr:to>
      <xdr:col>15</xdr:col>
      <xdr:colOff>231775</xdr:colOff>
      <xdr:row>38</xdr:row>
      <xdr:rowOff>98146</xdr:rowOff>
    </xdr:to>
    <xdr:sp macro="" textlink="">
      <xdr:nvSpPr>
        <xdr:cNvPr id="311" name="円/楕円 310"/>
        <xdr:cNvSpPr/>
      </xdr:nvSpPr>
      <xdr:spPr>
        <a:xfrm>
          <a:off x="104267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82923</xdr:rowOff>
    </xdr:from>
    <xdr:ext cx="378565" cy="259045"/>
    <xdr:sp macro="" textlink="">
      <xdr:nvSpPr>
        <xdr:cNvPr id="312" name="労働費該当値テキスト"/>
        <xdr:cNvSpPr txBox="1"/>
      </xdr:nvSpPr>
      <xdr:spPr>
        <a:xfrm>
          <a:off x="10528300" y="642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158394</xdr:rowOff>
    </xdr:from>
    <xdr:to>
      <xdr:col>14</xdr:col>
      <xdr:colOff>79375</xdr:colOff>
      <xdr:row>38</xdr:row>
      <xdr:rowOff>88544</xdr:rowOff>
    </xdr:to>
    <xdr:sp macro="" textlink="">
      <xdr:nvSpPr>
        <xdr:cNvPr id="313" name="円/楕円 312"/>
        <xdr:cNvSpPr/>
      </xdr:nvSpPr>
      <xdr:spPr>
        <a:xfrm>
          <a:off x="9588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79671</xdr:rowOff>
    </xdr:from>
    <xdr:ext cx="378565" cy="259045"/>
    <xdr:sp macro="" textlink="">
      <xdr:nvSpPr>
        <xdr:cNvPr id="314" name="テキスト ボックス 313"/>
        <xdr:cNvSpPr txBox="1"/>
      </xdr:nvSpPr>
      <xdr:spPr>
        <a:xfrm>
          <a:off x="9450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168910</xdr:rowOff>
    </xdr:from>
    <xdr:to>
      <xdr:col>12</xdr:col>
      <xdr:colOff>561975</xdr:colOff>
      <xdr:row>38</xdr:row>
      <xdr:rowOff>99060</xdr:rowOff>
    </xdr:to>
    <xdr:sp macro="" textlink="">
      <xdr:nvSpPr>
        <xdr:cNvPr id="315" name="円/楕円 314"/>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90187</xdr:rowOff>
    </xdr:from>
    <xdr:ext cx="378565" cy="259045"/>
    <xdr:sp macro="" textlink="">
      <xdr:nvSpPr>
        <xdr:cNvPr id="316" name="テキスト ボックス 315"/>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151993</xdr:rowOff>
    </xdr:from>
    <xdr:to>
      <xdr:col>11</xdr:col>
      <xdr:colOff>358775</xdr:colOff>
      <xdr:row>38</xdr:row>
      <xdr:rowOff>82144</xdr:rowOff>
    </xdr:to>
    <xdr:sp macro="" textlink="">
      <xdr:nvSpPr>
        <xdr:cNvPr id="317" name="円/楕円 316"/>
        <xdr:cNvSpPr/>
      </xdr:nvSpPr>
      <xdr:spPr>
        <a:xfrm>
          <a:off x="7810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73271</xdr:rowOff>
    </xdr:from>
    <xdr:ext cx="378565" cy="259045"/>
    <xdr:sp macro="" textlink="">
      <xdr:nvSpPr>
        <xdr:cNvPr id="318" name="テキスト ボックス 317"/>
        <xdr:cNvSpPr txBox="1"/>
      </xdr:nvSpPr>
      <xdr:spPr>
        <a:xfrm>
          <a:off x="7672017" y="6588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151536</xdr:rowOff>
    </xdr:from>
    <xdr:to>
      <xdr:col>10</xdr:col>
      <xdr:colOff>155575</xdr:colOff>
      <xdr:row>37</xdr:row>
      <xdr:rowOff>81686</xdr:rowOff>
    </xdr:to>
    <xdr:sp macro="" textlink="">
      <xdr:nvSpPr>
        <xdr:cNvPr id="319" name="円/楕円 318"/>
        <xdr:cNvSpPr/>
      </xdr:nvSpPr>
      <xdr:spPr>
        <a:xfrm>
          <a:off x="6921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72813</xdr:rowOff>
    </xdr:from>
    <xdr:ext cx="378565" cy="259045"/>
    <xdr:sp macro="" textlink="">
      <xdr:nvSpPr>
        <xdr:cNvPr id="320" name="テキスト ボックス 319"/>
        <xdr:cNvSpPr txBox="1"/>
      </xdr:nvSpPr>
      <xdr:spPr>
        <a:xfrm>
          <a:off x="6783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4" name="直線コネクタ 343"/>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5"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6" name="直線コネクタ 345"/>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7"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8" name="直線コネクタ 347"/>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63957</xdr:rowOff>
    </xdr:from>
    <xdr:to>
      <xdr:col>15</xdr:col>
      <xdr:colOff>180975</xdr:colOff>
      <xdr:row>55</xdr:row>
      <xdr:rowOff>54737</xdr:rowOff>
    </xdr:to>
    <xdr:cxnSp macro="">
      <xdr:nvCxnSpPr>
        <xdr:cNvPr id="349" name="直線コネクタ 348"/>
        <xdr:cNvCxnSpPr/>
      </xdr:nvCxnSpPr>
      <xdr:spPr>
        <a:xfrm>
          <a:off x="9639300" y="9322257"/>
          <a:ext cx="8382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50"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51" name="フローチャート : 判断 350"/>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63957</xdr:rowOff>
    </xdr:from>
    <xdr:to>
      <xdr:col>14</xdr:col>
      <xdr:colOff>28575</xdr:colOff>
      <xdr:row>54</xdr:row>
      <xdr:rowOff>165227</xdr:rowOff>
    </xdr:to>
    <xdr:cxnSp macro="">
      <xdr:nvCxnSpPr>
        <xdr:cNvPr id="352" name="直線コネクタ 351"/>
        <xdr:cNvCxnSpPr/>
      </xdr:nvCxnSpPr>
      <xdr:spPr>
        <a:xfrm flipV="1">
          <a:off x="8750300" y="932225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3" name="フローチャート : 判断 352"/>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4" name="テキスト ボックス 353"/>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149225</xdr:rowOff>
    </xdr:from>
    <xdr:to>
      <xdr:col>12</xdr:col>
      <xdr:colOff>511175</xdr:colOff>
      <xdr:row>54</xdr:row>
      <xdr:rowOff>165227</xdr:rowOff>
    </xdr:to>
    <xdr:cxnSp macro="">
      <xdr:nvCxnSpPr>
        <xdr:cNvPr id="355" name="直線コネクタ 354"/>
        <xdr:cNvCxnSpPr/>
      </xdr:nvCxnSpPr>
      <xdr:spPr>
        <a:xfrm>
          <a:off x="7861300" y="940752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6" name="フローチャート : 判断 355"/>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7" name="テキスト ボックス 356"/>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149225</xdr:rowOff>
    </xdr:from>
    <xdr:to>
      <xdr:col>11</xdr:col>
      <xdr:colOff>307975</xdr:colOff>
      <xdr:row>55</xdr:row>
      <xdr:rowOff>37287</xdr:rowOff>
    </xdr:to>
    <xdr:cxnSp macro="">
      <xdr:nvCxnSpPr>
        <xdr:cNvPr id="358" name="直線コネクタ 357"/>
        <xdr:cNvCxnSpPr/>
      </xdr:nvCxnSpPr>
      <xdr:spPr>
        <a:xfrm flipV="1">
          <a:off x="6972300" y="9407525"/>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9" name="フローチャート : 判断 358"/>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60" name="テキスト ボックス 359"/>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61" name="フローチャート : 判断 360"/>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2" name="テキスト ボックス 361"/>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3937</xdr:rowOff>
    </xdr:from>
    <xdr:to>
      <xdr:col>15</xdr:col>
      <xdr:colOff>231775</xdr:colOff>
      <xdr:row>55</xdr:row>
      <xdr:rowOff>105537</xdr:rowOff>
    </xdr:to>
    <xdr:sp macro="" textlink="">
      <xdr:nvSpPr>
        <xdr:cNvPr id="368" name="円/楕円 367"/>
        <xdr:cNvSpPr/>
      </xdr:nvSpPr>
      <xdr:spPr>
        <a:xfrm>
          <a:off x="104267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26814</xdr:rowOff>
    </xdr:from>
    <xdr:ext cx="469744" cy="259045"/>
    <xdr:sp macro="" textlink="">
      <xdr:nvSpPr>
        <xdr:cNvPr id="369" name="農林水産業費該当値テキスト"/>
        <xdr:cNvSpPr txBox="1"/>
      </xdr:nvSpPr>
      <xdr:spPr>
        <a:xfrm>
          <a:off x="10528300" y="92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13157</xdr:rowOff>
    </xdr:from>
    <xdr:to>
      <xdr:col>14</xdr:col>
      <xdr:colOff>79375</xdr:colOff>
      <xdr:row>54</xdr:row>
      <xdr:rowOff>114757</xdr:rowOff>
    </xdr:to>
    <xdr:sp macro="" textlink="">
      <xdr:nvSpPr>
        <xdr:cNvPr id="370" name="円/楕円 369"/>
        <xdr:cNvSpPr/>
      </xdr:nvSpPr>
      <xdr:spPr>
        <a:xfrm>
          <a:off x="9588500" y="92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131284</xdr:rowOff>
    </xdr:from>
    <xdr:ext cx="534377" cy="259045"/>
    <xdr:sp macro="" textlink="">
      <xdr:nvSpPr>
        <xdr:cNvPr id="371" name="テキスト ボックス 370"/>
        <xdr:cNvSpPr txBox="1"/>
      </xdr:nvSpPr>
      <xdr:spPr>
        <a:xfrm>
          <a:off x="9372111" y="90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114427</xdr:rowOff>
    </xdr:from>
    <xdr:to>
      <xdr:col>12</xdr:col>
      <xdr:colOff>561975</xdr:colOff>
      <xdr:row>55</xdr:row>
      <xdr:rowOff>44577</xdr:rowOff>
    </xdr:to>
    <xdr:sp macro="" textlink="">
      <xdr:nvSpPr>
        <xdr:cNvPr id="372" name="円/楕円 371"/>
        <xdr:cNvSpPr/>
      </xdr:nvSpPr>
      <xdr:spPr>
        <a:xfrm>
          <a:off x="8699500" y="93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61104</xdr:rowOff>
    </xdr:from>
    <xdr:ext cx="469744" cy="259045"/>
    <xdr:sp macro="" textlink="">
      <xdr:nvSpPr>
        <xdr:cNvPr id="373" name="テキスト ボックス 372"/>
        <xdr:cNvSpPr txBox="1"/>
      </xdr:nvSpPr>
      <xdr:spPr>
        <a:xfrm>
          <a:off x="8515427" y="91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98425</xdr:rowOff>
    </xdr:from>
    <xdr:to>
      <xdr:col>11</xdr:col>
      <xdr:colOff>358775</xdr:colOff>
      <xdr:row>55</xdr:row>
      <xdr:rowOff>28575</xdr:rowOff>
    </xdr:to>
    <xdr:sp macro="" textlink="">
      <xdr:nvSpPr>
        <xdr:cNvPr id="374" name="円/楕円 373"/>
        <xdr:cNvSpPr/>
      </xdr:nvSpPr>
      <xdr:spPr>
        <a:xfrm>
          <a:off x="7810500" y="93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45102</xdr:rowOff>
    </xdr:from>
    <xdr:ext cx="469744" cy="259045"/>
    <xdr:sp macro="" textlink="">
      <xdr:nvSpPr>
        <xdr:cNvPr id="375" name="テキスト ボックス 374"/>
        <xdr:cNvSpPr txBox="1"/>
      </xdr:nvSpPr>
      <xdr:spPr>
        <a:xfrm>
          <a:off x="7626427" y="91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157937</xdr:rowOff>
    </xdr:from>
    <xdr:to>
      <xdr:col>10</xdr:col>
      <xdr:colOff>155575</xdr:colOff>
      <xdr:row>55</xdr:row>
      <xdr:rowOff>88087</xdr:rowOff>
    </xdr:to>
    <xdr:sp macro="" textlink="">
      <xdr:nvSpPr>
        <xdr:cNvPr id="376" name="円/楕円 375"/>
        <xdr:cNvSpPr/>
      </xdr:nvSpPr>
      <xdr:spPr>
        <a:xfrm>
          <a:off x="6921500" y="94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104614</xdr:rowOff>
    </xdr:from>
    <xdr:ext cx="469744" cy="259045"/>
    <xdr:sp macro="" textlink="">
      <xdr:nvSpPr>
        <xdr:cNvPr id="377" name="テキスト ボックス 376"/>
        <xdr:cNvSpPr txBox="1"/>
      </xdr:nvSpPr>
      <xdr:spPr>
        <a:xfrm>
          <a:off x="6737427" y="91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401" name="直線コネクタ 400"/>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2"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3" name="直線コネクタ 402"/>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4"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5" name="直線コネクタ 404"/>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158483</xdr:rowOff>
    </xdr:from>
    <xdr:to>
      <xdr:col>15</xdr:col>
      <xdr:colOff>180975</xdr:colOff>
      <xdr:row>78</xdr:row>
      <xdr:rowOff>65748</xdr:rowOff>
    </xdr:to>
    <xdr:cxnSp macro="">
      <xdr:nvCxnSpPr>
        <xdr:cNvPr id="406" name="直線コネクタ 405"/>
        <xdr:cNvCxnSpPr/>
      </xdr:nvCxnSpPr>
      <xdr:spPr>
        <a:xfrm>
          <a:off x="9639300" y="13360133"/>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7"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8" name="フローチャート : 判断 407"/>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158483</xdr:rowOff>
    </xdr:from>
    <xdr:to>
      <xdr:col>14</xdr:col>
      <xdr:colOff>28575</xdr:colOff>
      <xdr:row>78</xdr:row>
      <xdr:rowOff>69101</xdr:rowOff>
    </xdr:to>
    <xdr:cxnSp macro="">
      <xdr:nvCxnSpPr>
        <xdr:cNvPr id="409" name="直線コネクタ 408"/>
        <xdr:cNvCxnSpPr/>
      </xdr:nvCxnSpPr>
      <xdr:spPr>
        <a:xfrm flipV="1">
          <a:off x="8750300" y="1336013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10" name="フローチャート : 判断 409"/>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11" name="テキスト ボックス 410"/>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15951</xdr:rowOff>
    </xdr:from>
    <xdr:to>
      <xdr:col>12</xdr:col>
      <xdr:colOff>511175</xdr:colOff>
      <xdr:row>78</xdr:row>
      <xdr:rowOff>69101</xdr:rowOff>
    </xdr:to>
    <xdr:cxnSp macro="">
      <xdr:nvCxnSpPr>
        <xdr:cNvPr id="412" name="直線コネクタ 411"/>
        <xdr:cNvCxnSpPr/>
      </xdr:nvCxnSpPr>
      <xdr:spPr>
        <a:xfrm>
          <a:off x="7861300" y="1338905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3" name="フローチャート : 判断 412"/>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4" name="テキスト ボックス 413"/>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15951</xdr:rowOff>
    </xdr:from>
    <xdr:to>
      <xdr:col>11</xdr:col>
      <xdr:colOff>307975</xdr:colOff>
      <xdr:row>78</xdr:row>
      <xdr:rowOff>28372</xdr:rowOff>
    </xdr:to>
    <xdr:cxnSp macro="">
      <xdr:nvCxnSpPr>
        <xdr:cNvPr id="415" name="直線コネクタ 414"/>
        <xdr:cNvCxnSpPr/>
      </xdr:nvCxnSpPr>
      <xdr:spPr>
        <a:xfrm flipV="1">
          <a:off x="6972300" y="13389051"/>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6" name="フローチャート : 判断 415"/>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7" name="テキスト ボックス 416"/>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8" name="フローチャート : 判断 417"/>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9" name="テキスト ボックス 418"/>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14948</xdr:rowOff>
    </xdr:from>
    <xdr:to>
      <xdr:col>15</xdr:col>
      <xdr:colOff>231775</xdr:colOff>
      <xdr:row>78</xdr:row>
      <xdr:rowOff>116548</xdr:rowOff>
    </xdr:to>
    <xdr:sp macro="" textlink="">
      <xdr:nvSpPr>
        <xdr:cNvPr id="425" name="円/楕円 424"/>
        <xdr:cNvSpPr/>
      </xdr:nvSpPr>
      <xdr:spPr>
        <a:xfrm>
          <a:off x="104267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117086</xdr:rowOff>
    </xdr:from>
    <xdr:ext cx="469744" cy="259045"/>
    <xdr:sp macro="" textlink="">
      <xdr:nvSpPr>
        <xdr:cNvPr id="426" name="商工費該当値テキスト"/>
        <xdr:cNvSpPr txBox="1"/>
      </xdr:nvSpPr>
      <xdr:spPr>
        <a:xfrm>
          <a:off x="10528300" y="1331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107683</xdr:rowOff>
    </xdr:from>
    <xdr:to>
      <xdr:col>14</xdr:col>
      <xdr:colOff>79375</xdr:colOff>
      <xdr:row>78</xdr:row>
      <xdr:rowOff>37833</xdr:rowOff>
    </xdr:to>
    <xdr:sp macro="" textlink="">
      <xdr:nvSpPr>
        <xdr:cNvPr id="427" name="円/楕円 426"/>
        <xdr:cNvSpPr/>
      </xdr:nvSpPr>
      <xdr:spPr>
        <a:xfrm>
          <a:off x="9588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28960</xdr:rowOff>
    </xdr:from>
    <xdr:ext cx="469744" cy="259045"/>
    <xdr:sp macro="" textlink="">
      <xdr:nvSpPr>
        <xdr:cNvPr id="428" name="テキスト ボックス 427"/>
        <xdr:cNvSpPr txBox="1"/>
      </xdr:nvSpPr>
      <xdr:spPr>
        <a:xfrm>
          <a:off x="9404427" y="134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18301</xdr:rowOff>
    </xdr:from>
    <xdr:to>
      <xdr:col>12</xdr:col>
      <xdr:colOff>561975</xdr:colOff>
      <xdr:row>78</xdr:row>
      <xdr:rowOff>119901</xdr:rowOff>
    </xdr:to>
    <xdr:sp macro="" textlink="">
      <xdr:nvSpPr>
        <xdr:cNvPr id="429" name="円/楕円 428"/>
        <xdr:cNvSpPr/>
      </xdr:nvSpPr>
      <xdr:spPr>
        <a:xfrm>
          <a:off x="8699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111028</xdr:rowOff>
    </xdr:from>
    <xdr:ext cx="469744" cy="259045"/>
    <xdr:sp macro="" textlink="">
      <xdr:nvSpPr>
        <xdr:cNvPr id="430" name="テキスト ボックス 429"/>
        <xdr:cNvSpPr txBox="1"/>
      </xdr:nvSpPr>
      <xdr:spPr>
        <a:xfrm>
          <a:off x="8515427" y="1348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136601</xdr:rowOff>
    </xdr:from>
    <xdr:to>
      <xdr:col>11</xdr:col>
      <xdr:colOff>358775</xdr:colOff>
      <xdr:row>78</xdr:row>
      <xdr:rowOff>66751</xdr:rowOff>
    </xdr:to>
    <xdr:sp macro="" textlink="">
      <xdr:nvSpPr>
        <xdr:cNvPr id="431" name="円/楕円 430"/>
        <xdr:cNvSpPr/>
      </xdr:nvSpPr>
      <xdr:spPr>
        <a:xfrm>
          <a:off x="7810500" y="13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57878</xdr:rowOff>
    </xdr:from>
    <xdr:ext cx="469744" cy="259045"/>
    <xdr:sp macro="" textlink="">
      <xdr:nvSpPr>
        <xdr:cNvPr id="432" name="テキスト ボックス 431"/>
        <xdr:cNvSpPr txBox="1"/>
      </xdr:nvSpPr>
      <xdr:spPr>
        <a:xfrm>
          <a:off x="7626427" y="134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149022</xdr:rowOff>
    </xdr:from>
    <xdr:to>
      <xdr:col>10</xdr:col>
      <xdr:colOff>155575</xdr:colOff>
      <xdr:row>78</xdr:row>
      <xdr:rowOff>79172</xdr:rowOff>
    </xdr:to>
    <xdr:sp macro="" textlink="">
      <xdr:nvSpPr>
        <xdr:cNvPr id="433" name="円/楕円 432"/>
        <xdr:cNvSpPr/>
      </xdr:nvSpPr>
      <xdr:spPr>
        <a:xfrm>
          <a:off x="6921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70299</xdr:rowOff>
    </xdr:from>
    <xdr:ext cx="469744" cy="259045"/>
    <xdr:sp macro="" textlink="">
      <xdr:nvSpPr>
        <xdr:cNvPr id="434" name="テキスト ボックス 433"/>
        <xdr:cNvSpPr txBox="1"/>
      </xdr:nvSpPr>
      <xdr:spPr>
        <a:xfrm>
          <a:off x="6737427" y="134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7" name="直線コネクタ 456"/>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8"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9" name="直線コネクタ 458"/>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60"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61" name="直線コネクタ 460"/>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170607</xdr:rowOff>
    </xdr:from>
    <xdr:to>
      <xdr:col>15</xdr:col>
      <xdr:colOff>180975</xdr:colOff>
      <xdr:row>95</xdr:row>
      <xdr:rowOff>4643</xdr:rowOff>
    </xdr:to>
    <xdr:cxnSp macro="">
      <xdr:nvCxnSpPr>
        <xdr:cNvPr id="462" name="直線コネクタ 461"/>
        <xdr:cNvCxnSpPr/>
      </xdr:nvCxnSpPr>
      <xdr:spPr>
        <a:xfrm flipV="1">
          <a:off x="9639300" y="1628690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3"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4" name="フローチャート : 判断 463"/>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4643</xdr:rowOff>
    </xdr:from>
    <xdr:to>
      <xdr:col>14</xdr:col>
      <xdr:colOff>28575</xdr:colOff>
      <xdr:row>95</xdr:row>
      <xdr:rowOff>39779</xdr:rowOff>
    </xdr:to>
    <xdr:cxnSp macro="">
      <xdr:nvCxnSpPr>
        <xdr:cNvPr id="465" name="直線コネクタ 464"/>
        <xdr:cNvCxnSpPr/>
      </xdr:nvCxnSpPr>
      <xdr:spPr>
        <a:xfrm flipV="1">
          <a:off x="8750300" y="16292393"/>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6" name="フローチャート : 判断 465"/>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7" name="テキスト ボックス 466"/>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39779</xdr:rowOff>
    </xdr:from>
    <xdr:to>
      <xdr:col>12</xdr:col>
      <xdr:colOff>511175</xdr:colOff>
      <xdr:row>95</xdr:row>
      <xdr:rowOff>56262</xdr:rowOff>
    </xdr:to>
    <xdr:cxnSp macro="">
      <xdr:nvCxnSpPr>
        <xdr:cNvPr id="468" name="直線コネクタ 467"/>
        <xdr:cNvCxnSpPr/>
      </xdr:nvCxnSpPr>
      <xdr:spPr>
        <a:xfrm flipV="1">
          <a:off x="7861300" y="16327529"/>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9" name="フローチャート : 判断 468"/>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70" name="テキスト ボックス 469"/>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56262</xdr:rowOff>
    </xdr:from>
    <xdr:to>
      <xdr:col>11</xdr:col>
      <xdr:colOff>307975</xdr:colOff>
      <xdr:row>95</xdr:row>
      <xdr:rowOff>111674</xdr:rowOff>
    </xdr:to>
    <xdr:cxnSp macro="">
      <xdr:nvCxnSpPr>
        <xdr:cNvPr id="471" name="直線コネクタ 470"/>
        <xdr:cNvCxnSpPr/>
      </xdr:nvCxnSpPr>
      <xdr:spPr>
        <a:xfrm flipV="1">
          <a:off x="6972300" y="16344012"/>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2" name="フローチャート : 判断 471"/>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3" name="テキスト ボックス 472"/>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4" name="フローチャート : 判断 473"/>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5" name="テキスト ボックス 474"/>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119807</xdr:rowOff>
    </xdr:from>
    <xdr:to>
      <xdr:col>15</xdr:col>
      <xdr:colOff>231775</xdr:colOff>
      <xdr:row>95</xdr:row>
      <xdr:rowOff>49957</xdr:rowOff>
    </xdr:to>
    <xdr:sp macro="" textlink="">
      <xdr:nvSpPr>
        <xdr:cNvPr id="481" name="円/楕円 480"/>
        <xdr:cNvSpPr/>
      </xdr:nvSpPr>
      <xdr:spPr>
        <a:xfrm>
          <a:off x="10426700" y="1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142684</xdr:rowOff>
    </xdr:from>
    <xdr:ext cx="534377" cy="259045"/>
    <xdr:sp macro="" textlink="">
      <xdr:nvSpPr>
        <xdr:cNvPr id="482" name="土木費該当値テキスト"/>
        <xdr:cNvSpPr txBox="1"/>
      </xdr:nvSpPr>
      <xdr:spPr>
        <a:xfrm>
          <a:off x="10528300" y="160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125293</xdr:rowOff>
    </xdr:from>
    <xdr:to>
      <xdr:col>14</xdr:col>
      <xdr:colOff>79375</xdr:colOff>
      <xdr:row>95</xdr:row>
      <xdr:rowOff>55443</xdr:rowOff>
    </xdr:to>
    <xdr:sp macro="" textlink="">
      <xdr:nvSpPr>
        <xdr:cNvPr id="483" name="円/楕円 482"/>
        <xdr:cNvSpPr/>
      </xdr:nvSpPr>
      <xdr:spPr>
        <a:xfrm>
          <a:off x="9588500" y="1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71970</xdr:rowOff>
    </xdr:from>
    <xdr:ext cx="534377" cy="259045"/>
    <xdr:sp macro="" textlink="">
      <xdr:nvSpPr>
        <xdr:cNvPr id="484" name="テキスト ボックス 483"/>
        <xdr:cNvSpPr txBox="1"/>
      </xdr:nvSpPr>
      <xdr:spPr>
        <a:xfrm>
          <a:off x="9372111" y="1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160429</xdr:rowOff>
    </xdr:from>
    <xdr:to>
      <xdr:col>12</xdr:col>
      <xdr:colOff>561975</xdr:colOff>
      <xdr:row>95</xdr:row>
      <xdr:rowOff>90579</xdr:rowOff>
    </xdr:to>
    <xdr:sp macro="" textlink="">
      <xdr:nvSpPr>
        <xdr:cNvPr id="485" name="円/楕円 484"/>
        <xdr:cNvSpPr/>
      </xdr:nvSpPr>
      <xdr:spPr>
        <a:xfrm>
          <a:off x="8699500" y="162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107106</xdr:rowOff>
    </xdr:from>
    <xdr:ext cx="534377" cy="259045"/>
    <xdr:sp macro="" textlink="">
      <xdr:nvSpPr>
        <xdr:cNvPr id="486" name="テキスト ボックス 485"/>
        <xdr:cNvSpPr txBox="1"/>
      </xdr:nvSpPr>
      <xdr:spPr>
        <a:xfrm>
          <a:off x="8483111" y="1605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5462</xdr:rowOff>
    </xdr:from>
    <xdr:to>
      <xdr:col>11</xdr:col>
      <xdr:colOff>358775</xdr:colOff>
      <xdr:row>95</xdr:row>
      <xdr:rowOff>107062</xdr:rowOff>
    </xdr:to>
    <xdr:sp macro="" textlink="">
      <xdr:nvSpPr>
        <xdr:cNvPr id="487" name="円/楕円 486"/>
        <xdr:cNvSpPr/>
      </xdr:nvSpPr>
      <xdr:spPr>
        <a:xfrm>
          <a:off x="7810500" y="162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123589</xdr:rowOff>
    </xdr:from>
    <xdr:ext cx="534377" cy="259045"/>
    <xdr:sp macro="" textlink="">
      <xdr:nvSpPr>
        <xdr:cNvPr id="488" name="テキスト ボックス 487"/>
        <xdr:cNvSpPr txBox="1"/>
      </xdr:nvSpPr>
      <xdr:spPr>
        <a:xfrm>
          <a:off x="7594111" y="160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60874</xdr:rowOff>
    </xdr:from>
    <xdr:to>
      <xdr:col>10</xdr:col>
      <xdr:colOff>155575</xdr:colOff>
      <xdr:row>95</xdr:row>
      <xdr:rowOff>162474</xdr:rowOff>
    </xdr:to>
    <xdr:sp macro="" textlink="">
      <xdr:nvSpPr>
        <xdr:cNvPr id="489" name="円/楕円 488"/>
        <xdr:cNvSpPr/>
      </xdr:nvSpPr>
      <xdr:spPr>
        <a:xfrm>
          <a:off x="6921500" y="163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7551</xdr:rowOff>
    </xdr:from>
    <xdr:ext cx="534377" cy="259045"/>
    <xdr:sp macro="" textlink="">
      <xdr:nvSpPr>
        <xdr:cNvPr id="490" name="テキスト ボックス 489"/>
        <xdr:cNvSpPr txBox="1"/>
      </xdr:nvSpPr>
      <xdr:spPr>
        <a:xfrm>
          <a:off x="6705111" y="161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5" name="直線コネクタ 514"/>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6"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7" name="直線コネクタ 516"/>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8"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9" name="直線コネクタ 518"/>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33274</xdr:rowOff>
    </xdr:from>
    <xdr:to>
      <xdr:col>23</xdr:col>
      <xdr:colOff>517525</xdr:colOff>
      <xdr:row>35</xdr:row>
      <xdr:rowOff>115316</xdr:rowOff>
    </xdr:to>
    <xdr:cxnSp macro="">
      <xdr:nvCxnSpPr>
        <xdr:cNvPr id="520" name="直線コネクタ 519"/>
        <xdr:cNvCxnSpPr/>
      </xdr:nvCxnSpPr>
      <xdr:spPr>
        <a:xfrm>
          <a:off x="15481300" y="5862574"/>
          <a:ext cx="838200" cy="2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21"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2" name="フローチャート : 判断 521"/>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151511</xdr:rowOff>
    </xdr:from>
    <xdr:to>
      <xdr:col>22</xdr:col>
      <xdr:colOff>365125</xdr:colOff>
      <xdr:row>34</xdr:row>
      <xdr:rowOff>33274</xdr:rowOff>
    </xdr:to>
    <xdr:cxnSp macro="">
      <xdr:nvCxnSpPr>
        <xdr:cNvPr id="523" name="直線コネクタ 522"/>
        <xdr:cNvCxnSpPr/>
      </xdr:nvCxnSpPr>
      <xdr:spPr>
        <a:xfrm>
          <a:off x="14592300" y="5637911"/>
          <a:ext cx="889000" cy="2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4" name="フローチャート : 判断 523"/>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5" name="テキスト ボックス 524"/>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151511</xdr:rowOff>
    </xdr:from>
    <xdr:to>
      <xdr:col>21</xdr:col>
      <xdr:colOff>161925</xdr:colOff>
      <xdr:row>33</xdr:row>
      <xdr:rowOff>113411</xdr:rowOff>
    </xdr:to>
    <xdr:cxnSp macro="">
      <xdr:nvCxnSpPr>
        <xdr:cNvPr id="526" name="直線コネクタ 525"/>
        <xdr:cNvCxnSpPr/>
      </xdr:nvCxnSpPr>
      <xdr:spPr>
        <a:xfrm flipV="1">
          <a:off x="13703300" y="56379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7" name="フローチャート : 判断 526"/>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8" name="テキスト ボックス 527"/>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113411</xdr:rowOff>
    </xdr:from>
    <xdr:to>
      <xdr:col>19</xdr:col>
      <xdr:colOff>644525</xdr:colOff>
      <xdr:row>35</xdr:row>
      <xdr:rowOff>76581</xdr:rowOff>
    </xdr:to>
    <xdr:cxnSp macro="">
      <xdr:nvCxnSpPr>
        <xdr:cNvPr id="529" name="直線コネクタ 528"/>
        <xdr:cNvCxnSpPr/>
      </xdr:nvCxnSpPr>
      <xdr:spPr>
        <a:xfrm flipV="1">
          <a:off x="12814300" y="5771261"/>
          <a:ext cx="8890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30" name="フローチャート : 判断 529"/>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31" name="テキスト ボックス 530"/>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2" name="フローチャート : 判断 531"/>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3" name="テキスト ボックス 532"/>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64516</xdr:rowOff>
    </xdr:from>
    <xdr:to>
      <xdr:col>23</xdr:col>
      <xdr:colOff>568325</xdr:colOff>
      <xdr:row>35</xdr:row>
      <xdr:rowOff>166116</xdr:rowOff>
    </xdr:to>
    <xdr:sp macro="" textlink="">
      <xdr:nvSpPr>
        <xdr:cNvPr id="539" name="円/楕円 538"/>
        <xdr:cNvSpPr/>
      </xdr:nvSpPr>
      <xdr:spPr>
        <a:xfrm>
          <a:off x="162687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87393</xdr:rowOff>
    </xdr:from>
    <xdr:ext cx="534377" cy="259045"/>
    <xdr:sp macro="" textlink="">
      <xdr:nvSpPr>
        <xdr:cNvPr id="540" name="消防費該当値テキスト"/>
        <xdr:cNvSpPr txBox="1"/>
      </xdr:nvSpPr>
      <xdr:spPr>
        <a:xfrm>
          <a:off x="16370300" y="59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153924</xdr:rowOff>
    </xdr:from>
    <xdr:to>
      <xdr:col>22</xdr:col>
      <xdr:colOff>415925</xdr:colOff>
      <xdr:row>34</xdr:row>
      <xdr:rowOff>84074</xdr:rowOff>
    </xdr:to>
    <xdr:sp macro="" textlink="">
      <xdr:nvSpPr>
        <xdr:cNvPr id="541" name="円/楕円 540"/>
        <xdr:cNvSpPr/>
      </xdr:nvSpPr>
      <xdr:spPr>
        <a:xfrm>
          <a:off x="15430500" y="58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100601</xdr:rowOff>
    </xdr:from>
    <xdr:ext cx="534377" cy="259045"/>
    <xdr:sp macro="" textlink="">
      <xdr:nvSpPr>
        <xdr:cNvPr id="542" name="テキスト ボックス 541"/>
        <xdr:cNvSpPr txBox="1"/>
      </xdr:nvSpPr>
      <xdr:spPr>
        <a:xfrm>
          <a:off x="15214111" y="55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100711</xdr:rowOff>
    </xdr:from>
    <xdr:to>
      <xdr:col>21</xdr:col>
      <xdr:colOff>212725</xdr:colOff>
      <xdr:row>33</xdr:row>
      <xdr:rowOff>30861</xdr:rowOff>
    </xdr:to>
    <xdr:sp macro="" textlink="">
      <xdr:nvSpPr>
        <xdr:cNvPr id="543" name="円/楕円 542"/>
        <xdr:cNvSpPr/>
      </xdr:nvSpPr>
      <xdr:spPr>
        <a:xfrm>
          <a:off x="14541500" y="5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47388</xdr:rowOff>
    </xdr:from>
    <xdr:ext cx="534377" cy="259045"/>
    <xdr:sp macro="" textlink="">
      <xdr:nvSpPr>
        <xdr:cNvPr id="544" name="テキスト ボックス 543"/>
        <xdr:cNvSpPr txBox="1"/>
      </xdr:nvSpPr>
      <xdr:spPr>
        <a:xfrm>
          <a:off x="14325111" y="53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62611</xdr:rowOff>
    </xdr:from>
    <xdr:to>
      <xdr:col>20</xdr:col>
      <xdr:colOff>9525</xdr:colOff>
      <xdr:row>33</xdr:row>
      <xdr:rowOff>164211</xdr:rowOff>
    </xdr:to>
    <xdr:sp macro="" textlink="">
      <xdr:nvSpPr>
        <xdr:cNvPr id="545" name="円/楕円 544"/>
        <xdr:cNvSpPr/>
      </xdr:nvSpPr>
      <xdr:spPr>
        <a:xfrm>
          <a:off x="13652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9288</xdr:rowOff>
    </xdr:from>
    <xdr:ext cx="534377" cy="259045"/>
    <xdr:sp macro="" textlink="">
      <xdr:nvSpPr>
        <xdr:cNvPr id="546" name="テキスト ボックス 545"/>
        <xdr:cNvSpPr txBox="1"/>
      </xdr:nvSpPr>
      <xdr:spPr>
        <a:xfrm>
          <a:off x="13436111" y="54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25781</xdr:rowOff>
    </xdr:from>
    <xdr:to>
      <xdr:col>18</xdr:col>
      <xdr:colOff>492125</xdr:colOff>
      <xdr:row>35</xdr:row>
      <xdr:rowOff>127381</xdr:rowOff>
    </xdr:to>
    <xdr:sp macro="" textlink="">
      <xdr:nvSpPr>
        <xdr:cNvPr id="547" name="円/楕円 546"/>
        <xdr:cNvSpPr/>
      </xdr:nvSpPr>
      <xdr:spPr>
        <a:xfrm>
          <a:off x="12763500" y="6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143908</xdr:rowOff>
    </xdr:from>
    <xdr:ext cx="534377" cy="259045"/>
    <xdr:sp macro="" textlink="">
      <xdr:nvSpPr>
        <xdr:cNvPr id="548" name="テキスト ボックス 547"/>
        <xdr:cNvSpPr txBox="1"/>
      </xdr:nvSpPr>
      <xdr:spPr>
        <a:xfrm>
          <a:off x="12547111" y="5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3" name="直線コネクタ 572"/>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4"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5" name="直線コネクタ 574"/>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6"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7" name="直線コネクタ 576"/>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167494</xdr:rowOff>
    </xdr:from>
    <xdr:to>
      <xdr:col>23</xdr:col>
      <xdr:colOff>517525</xdr:colOff>
      <xdr:row>56</xdr:row>
      <xdr:rowOff>75616</xdr:rowOff>
    </xdr:to>
    <xdr:cxnSp macro="">
      <xdr:nvCxnSpPr>
        <xdr:cNvPr id="578" name="直線コネクタ 577"/>
        <xdr:cNvCxnSpPr/>
      </xdr:nvCxnSpPr>
      <xdr:spPr>
        <a:xfrm flipV="1">
          <a:off x="15481300" y="9425794"/>
          <a:ext cx="838200" cy="25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9"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80" name="フローチャート : 判断 579"/>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75616</xdr:rowOff>
    </xdr:from>
    <xdr:to>
      <xdr:col>22</xdr:col>
      <xdr:colOff>365125</xdr:colOff>
      <xdr:row>57</xdr:row>
      <xdr:rowOff>7055</xdr:rowOff>
    </xdr:to>
    <xdr:cxnSp macro="">
      <xdr:nvCxnSpPr>
        <xdr:cNvPr id="581" name="直線コネクタ 580"/>
        <xdr:cNvCxnSpPr/>
      </xdr:nvCxnSpPr>
      <xdr:spPr>
        <a:xfrm flipV="1">
          <a:off x="14592300" y="9676816"/>
          <a:ext cx="889000" cy="10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2" name="フローチャート : 判断 581"/>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3" name="テキスト ボックス 582"/>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159417</xdr:rowOff>
    </xdr:from>
    <xdr:to>
      <xdr:col>21</xdr:col>
      <xdr:colOff>161925</xdr:colOff>
      <xdr:row>57</xdr:row>
      <xdr:rowOff>7055</xdr:rowOff>
    </xdr:to>
    <xdr:cxnSp macro="">
      <xdr:nvCxnSpPr>
        <xdr:cNvPr id="584" name="直線コネクタ 583"/>
        <xdr:cNvCxnSpPr/>
      </xdr:nvCxnSpPr>
      <xdr:spPr>
        <a:xfrm>
          <a:off x="13703300" y="9760617"/>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5" name="フローチャート : 判断 584"/>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6" name="テキスト ボックス 585"/>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159417</xdr:rowOff>
    </xdr:from>
    <xdr:to>
      <xdr:col>19</xdr:col>
      <xdr:colOff>644525</xdr:colOff>
      <xdr:row>57</xdr:row>
      <xdr:rowOff>18123</xdr:rowOff>
    </xdr:to>
    <xdr:cxnSp macro="">
      <xdr:nvCxnSpPr>
        <xdr:cNvPr id="587" name="直線コネクタ 586"/>
        <xdr:cNvCxnSpPr/>
      </xdr:nvCxnSpPr>
      <xdr:spPr>
        <a:xfrm flipV="1">
          <a:off x="12814300" y="9760617"/>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8" name="フローチャート : 判断 587"/>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9" name="テキスト ボックス 588"/>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90" name="フローチャート : 判断 589"/>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91" name="テキスト ボックス 590"/>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116694</xdr:rowOff>
    </xdr:from>
    <xdr:to>
      <xdr:col>23</xdr:col>
      <xdr:colOff>568325</xdr:colOff>
      <xdr:row>55</xdr:row>
      <xdr:rowOff>46844</xdr:rowOff>
    </xdr:to>
    <xdr:sp macro="" textlink="">
      <xdr:nvSpPr>
        <xdr:cNvPr id="597" name="円/楕円 596"/>
        <xdr:cNvSpPr/>
      </xdr:nvSpPr>
      <xdr:spPr>
        <a:xfrm>
          <a:off x="16268700" y="9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139571</xdr:rowOff>
    </xdr:from>
    <xdr:ext cx="534377" cy="259045"/>
    <xdr:sp macro="" textlink="">
      <xdr:nvSpPr>
        <xdr:cNvPr id="598" name="教育費該当値テキスト"/>
        <xdr:cNvSpPr txBox="1"/>
      </xdr:nvSpPr>
      <xdr:spPr>
        <a:xfrm>
          <a:off x="16370300" y="92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24816</xdr:rowOff>
    </xdr:from>
    <xdr:to>
      <xdr:col>22</xdr:col>
      <xdr:colOff>415925</xdr:colOff>
      <xdr:row>56</xdr:row>
      <xdr:rowOff>126416</xdr:rowOff>
    </xdr:to>
    <xdr:sp macro="" textlink="">
      <xdr:nvSpPr>
        <xdr:cNvPr id="599" name="円/楕円 598"/>
        <xdr:cNvSpPr/>
      </xdr:nvSpPr>
      <xdr:spPr>
        <a:xfrm>
          <a:off x="15430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142943</xdr:rowOff>
    </xdr:from>
    <xdr:ext cx="534377" cy="259045"/>
    <xdr:sp macro="" textlink="">
      <xdr:nvSpPr>
        <xdr:cNvPr id="600" name="テキスト ボックス 599"/>
        <xdr:cNvSpPr txBox="1"/>
      </xdr:nvSpPr>
      <xdr:spPr>
        <a:xfrm>
          <a:off x="15214111"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127705</xdr:rowOff>
    </xdr:from>
    <xdr:to>
      <xdr:col>21</xdr:col>
      <xdr:colOff>212725</xdr:colOff>
      <xdr:row>57</xdr:row>
      <xdr:rowOff>57855</xdr:rowOff>
    </xdr:to>
    <xdr:sp macro="" textlink="">
      <xdr:nvSpPr>
        <xdr:cNvPr id="601" name="円/楕円 600"/>
        <xdr:cNvSpPr/>
      </xdr:nvSpPr>
      <xdr:spPr>
        <a:xfrm>
          <a:off x="14541500" y="97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48982</xdr:rowOff>
    </xdr:from>
    <xdr:ext cx="534377" cy="259045"/>
    <xdr:sp macro="" textlink="">
      <xdr:nvSpPr>
        <xdr:cNvPr id="602" name="テキスト ボックス 601"/>
        <xdr:cNvSpPr txBox="1"/>
      </xdr:nvSpPr>
      <xdr:spPr>
        <a:xfrm>
          <a:off x="14325111" y="98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108617</xdr:rowOff>
    </xdr:from>
    <xdr:to>
      <xdr:col>20</xdr:col>
      <xdr:colOff>9525</xdr:colOff>
      <xdr:row>57</xdr:row>
      <xdr:rowOff>38767</xdr:rowOff>
    </xdr:to>
    <xdr:sp macro="" textlink="">
      <xdr:nvSpPr>
        <xdr:cNvPr id="603" name="円/楕円 602"/>
        <xdr:cNvSpPr/>
      </xdr:nvSpPr>
      <xdr:spPr>
        <a:xfrm>
          <a:off x="13652500" y="97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55294</xdr:rowOff>
    </xdr:from>
    <xdr:ext cx="534377" cy="259045"/>
    <xdr:sp macro="" textlink="">
      <xdr:nvSpPr>
        <xdr:cNvPr id="604" name="テキスト ボックス 603"/>
        <xdr:cNvSpPr txBox="1"/>
      </xdr:nvSpPr>
      <xdr:spPr>
        <a:xfrm>
          <a:off x="13436111" y="94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138773</xdr:rowOff>
    </xdr:from>
    <xdr:to>
      <xdr:col>18</xdr:col>
      <xdr:colOff>492125</xdr:colOff>
      <xdr:row>57</xdr:row>
      <xdr:rowOff>68923</xdr:rowOff>
    </xdr:to>
    <xdr:sp macro="" textlink="">
      <xdr:nvSpPr>
        <xdr:cNvPr id="605" name="円/楕円 604"/>
        <xdr:cNvSpPr/>
      </xdr:nvSpPr>
      <xdr:spPr>
        <a:xfrm>
          <a:off x="12763500" y="97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85450</xdr:rowOff>
    </xdr:from>
    <xdr:ext cx="534377" cy="259045"/>
    <xdr:sp macro="" textlink="">
      <xdr:nvSpPr>
        <xdr:cNvPr id="606" name="テキスト ボックス 605"/>
        <xdr:cNvSpPr txBox="1"/>
      </xdr:nvSpPr>
      <xdr:spPr>
        <a:xfrm>
          <a:off x="12547111" y="95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2" name="直線コネクタ 631"/>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5"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6" name="直線コネクタ 635"/>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102896</xdr:rowOff>
    </xdr:from>
    <xdr:to>
      <xdr:col>23</xdr:col>
      <xdr:colOff>517525</xdr:colOff>
      <xdr:row>79</xdr:row>
      <xdr:rowOff>61519</xdr:rowOff>
    </xdr:to>
    <xdr:cxnSp macro="">
      <xdr:nvCxnSpPr>
        <xdr:cNvPr id="637" name="直線コネクタ 636"/>
        <xdr:cNvCxnSpPr/>
      </xdr:nvCxnSpPr>
      <xdr:spPr>
        <a:xfrm>
          <a:off x="15481300" y="13475996"/>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8"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9" name="フローチャート : 判断 638"/>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102896</xdr:rowOff>
    </xdr:from>
    <xdr:to>
      <xdr:col>22</xdr:col>
      <xdr:colOff>365125</xdr:colOff>
      <xdr:row>78</xdr:row>
      <xdr:rowOff>111875</xdr:rowOff>
    </xdr:to>
    <xdr:cxnSp macro="">
      <xdr:nvCxnSpPr>
        <xdr:cNvPr id="640" name="直線コネクタ 639"/>
        <xdr:cNvCxnSpPr/>
      </xdr:nvCxnSpPr>
      <xdr:spPr>
        <a:xfrm flipV="1">
          <a:off x="14592300" y="13475996"/>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41" name="フローチャート : 判断 640"/>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2" name="テキスト ボックス 641"/>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111875</xdr:rowOff>
    </xdr:from>
    <xdr:to>
      <xdr:col>21</xdr:col>
      <xdr:colOff>161925</xdr:colOff>
      <xdr:row>79</xdr:row>
      <xdr:rowOff>24323</xdr:rowOff>
    </xdr:to>
    <xdr:cxnSp macro="">
      <xdr:nvCxnSpPr>
        <xdr:cNvPr id="643" name="直線コネクタ 642"/>
        <xdr:cNvCxnSpPr/>
      </xdr:nvCxnSpPr>
      <xdr:spPr>
        <a:xfrm flipV="1">
          <a:off x="13703300" y="13484975"/>
          <a:ext cx="889000" cy="8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4" name="フローチャート : 判断 643"/>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5" name="テキスト ボックス 644"/>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158739</xdr:rowOff>
    </xdr:from>
    <xdr:to>
      <xdr:col>19</xdr:col>
      <xdr:colOff>644525</xdr:colOff>
      <xdr:row>79</xdr:row>
      <xdr:rowOff>24323</xdr:rowOff>
    </xdr:to>
    <xdr:cxnSp macro="">
      <xdr:nvCxnSpPr>
        <xdr:cNvPr id="646" name="直線コネクタ 645"/>
        <xdr:cNvCxnSpPr/>
      </xdr:nvCxnSpPr>
      <xdr:spPr>
        <a:xfrm>
          <a:off x="12814300" y="1353183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7" name="フローチャート : 判断 646"/>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8" name="テキスト ボックス 647"/>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9" name="フローチャート : 判断 648"/>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50" name="テキスト ボックス 649"/>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10719</xdr:rowOff>
    </xdr:from>
    <xdr:to>
      <xdr:col>23</xdr:col>
      <xdr:colOff>568325</xdr:colOff>
      <xdr:row>79</xdr:row>
      <xdr:rowOff>112319</xdr:rowOff>
    </xdr:to>
    <xdr:sp macro="" textlink="">
      <xdr:nvSpPr>
        <xdr:cNvPr id="656" name="円/楕円 655"/>
        <xdr:cNvSpPr/>
      </xdr:nvSpPr>
      <xdr:spPr>
        <a:xfrm>
          <a:off x="16268700" y="135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103511</xdr:rowOff>
    </xdr:from>
    <xdr:ext cx="469744" cy="259045"/>
    <xdr:sp macro="" textlink="">
      <xdr:nvSpPr>
        <xdr:cNvPr id="657" name="災害復旧費該当値テキスト"/>
        <xdr:cNvSpPr txBox="1"/>
      </xdr:nvSpPr>
      <xdr:spPr>
        <a:xfrm>
          <a:off x="16370300" y="134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52096</xdr:rowOff>
    </xdr:from>
    <xdr:to>
      <xdr:col>22</xdr:col>
      <xdr:colOff>415925</xdr:colOff>
      <xdr:row>78</xdr:row>
      <xdr:rowOff>153696</xdr:rowOff>
    </xdr:to>
    <xdr:sp macro="" textlink="">
      <xdr:nvSpPr>
        <xdr:cNvPr id="658" name="円/楕円 657"/>
        <xdr:cNvSpPr/>
      </xdr:nvSpPr>
      <xdr:spPr>
        <a:xfrm>
          <a:off x="15430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170223</xdr:rowOff>
    </xdr:from>
    <xdr:ext cx="469744" cy="259045"/>
    <xdr:sp macro="" textlink="">
      <xdr:nvSpPr>
        <xdr:cNvPr id="659" name="テキスト ボックス 658"/>
        <xdr:cNvSpPr txBox="1"/>
      </xdr:nvSpPr>
      <xdr:spPr>
        <a:xfrm>
          <a:off x="15246427" y="132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61075</xdr:rowOff>
    </xdr:from>
    <xdr:to>
      <xdr:col>21</xdr:col>
      <xdr:colOff>212725</xdr:colOff>
      <xdr:row>78</xdr:row>
      <xdr:rowOff>162675</xdr:rowOff>
    </xdr:to>
    <xdr:sp macro="" textlink="">
      <xdr:nvSpPr>
        <xdr:cNvPr id="660" name="円/楕円 659"/>
        <xdr:cNvSpPr/>
      </xdr:nvSpPr>
      <xdr:spPr>
        <a:xfrm>
          <a:off x="14541500" y="134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7752</xdr:rowOff>
    </xdr:from>
    <xdr:ext cx="469744" cy="259045"/>
    <xdr:sp macro="" textlink="">
      <xdr:nvSpPr>
        <xdr:cNvPr id="661" name="テキスト ボックス 660"/>
        <xdr:cNvSpPr txBox="1"/>
      </xdr:nvSpPr>
      <xdr:spPr>
        <a:xfrm>
          <a:off x="14357427" y="1320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144973</xdr:rowOff>
    </xdr:from>
    <xdr:to>
      <xdr:col>20</xdr:col>
      <xdr:colOff>9525</xdr:colOff>
      <xdr:row>79</xdr:row>
      <xdr:rowOff>75123</xdr:rowOff>
    </xdr:to>
    <xdr:sp macro="" textlink="">
      <xdr:nvSpPr>
        <xdr:cNvPr id="662" name="円/楕円 661"/>
        <xdr:cNvSpPr/>
      </xdr:nvSpPr>
      <xdr:spPr>
        <a:xfrm>
          <a:off x="13652500" y="135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66250</xdr:rowOff>
    </xdr:from>
    <xdr:ext cx="469744" cy="259045"/>
    <xdr:sp macro="" textlink="">
      <xdr:nvSpPr>
        <xdr:cNvPr id="663" name="テキスト ボックス 662"/>
        <xdr:cNvSpPr txBox="1"/>
      </xdr:nvSpPr>
      <xdr:spPr>
        <a:xfrm>
          <a:off x="13468427" y="1361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107939</xdr:rowOff>
    </xdr:from>
    <xdr:to>
      <xdr:col>18</xdr:col>
      <xdr:colOff>492125</xdr:colOff>
      <xdr:row>79</xdr:row>
      <xdr:rowOff>38089</xdr:rowOff>
    </xdr:to>
    <xdr:sp macro="" textlink="">
      <xdr:nvSpPr>
        <xdr:cNvPr id="664" name="円/楕円 663"/>
        <xdr:cNvSpPr/>
      </xdr:nvSpPr>
      <xdr:spPr>
        <a:xfrm>
          <a:off x="12763500" y="13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54616</xdr:rowOff>
    </xdr:from>
    <xdr:ext cx="469744" cy="259045"/>
    <xdr:sp macro="" textlink="">
      <xdr:nvSpPr>
        <xdr:cNvPr id="665" name="テキスト ボックス 664"/>
        <xdr:cNvSpPr txBox="1"/>
      </xdr:nvSpPr>
      <xdr:spPr>
        <a:xfrm>
          <a:off x="12579427" y="13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9" name="直線コネクタ 688"/>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90"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91" name="直線コネクタ 690"/>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2"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3" name="直線コネクタ 692"/>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67100</xdr:rowOff>
    </xdr:from>
    <xdr:to>
      <xdr:col>23</xdr:col>
      <xdr:colOff>517525</xdr:colOff>
      <xdr:row>95</xdr:row>
      <xdr:rowOff>84531</xdr:rowOff>
    </xdr:to>
    <xdr:cxnSp macro="">
      <xdr:nvCxnSpPr>
        <xdr:cNvPr id="694" name="直線コネクタ 693"/>
        <xdr:cNvCxnSpPr/>
      </xdr:nvCxnSpPr>
      <xdr:spPr>
        <a:xfrm flipV="1">
          <a:off x="15481300" y="16354850"/>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5"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6" name="フローチャート : 判断 695"/>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12960</xdr:rowOff>
    </xdr:from>
    <xdr:to>
      <xdr:col>22</xdr:col>
      <xdr:colOff>365125</xdr:colOff>
      <xdr:row>95</xdr:row>
      <xdr:rowOff>84531</xdr:rowOff>
    </xdr:to>
    <xdr:cxnSp macro="">
      <xdr:nvCxnSpPr>
        <xdr:cNvPr id="697" name="直線コネクタ 696"/>
        <xdr:cNvCxnSpPr/>
      </xdr:nvCxnSpPr>
      <xdr:spPr>
        <a:xfrm>
          <a:off x="14592300" y="16300710"/>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8" name="フローチャート : 判断 697"/>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9" name="テキスト ボックス 698"/>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144311</xdr:rowOff>
    </xdr:from>
    <xdr:to>
      <xdr:col>21</xdr:col>
      <xdr:colOff>161925</xdr:colOff>
      <xdr:row>95</xdr:row>
      <xdr:rowOff>12960</xdr:rowOff>
    </xdr:to>
    <xdr:cxnSp macro="">
      <xdr:nvCxnSpPr>
        <xdr:cNvPr id="700" name="直線コネクタ 699"/>
        <xdr:cNvCxnSpPr/>
      </xdr:nvCxnSpPr>
      <xdr:spPr>
        <a:xfrm>
          <a:off x="13703300" y="16260611"/>
          <a:ext cx="889000" cy="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1" name="フローチャート : 判断 700"/>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2" name="テキスト ボックス 701"/>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137243</xdr:rowOff>
    </xdr:from>
    <xdr:to>
      <xdr:col>19</xdr:col>
      <xdr:colOff>644525</xdr:colOff>
      <xdr:row>94</xdr:row>
      <xdr:rowOff>144311</xdr:rowOff>
    </xdr:to>
    <xdr:cxnSp macro="">
      <xdr:nvCxnSpPr>
        <xdr:cNvPr id="703" name="直線コネクタ 702"/>
        <xdr:cNvCxnSpPr/>
      </xdr:nvCxnSpPr>
      <xdr:spPr>
        <a:xfrm>
          <a:off x="12814300" y="16253543"/>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4" name="フローチャート : 判断 703"/>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5" name="テキスト ボックス 704"/>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6" name="フローチャート : 判断 705"/>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7" name="テキスト ボックス 706"/>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16300</xdr:rowOff>
    </xdr:from>
    <xdr:to>
      <xdr:col>23</xdr:col>
      <xdr:colOff>568325</xdr:colOff>
      <xdr:row>95</xdr:row>
      <xdr:rowOff>117900</xdr:rowOff>
    </xdr:to>
    <xdr:sp macro="" textlink="">
      <xdr:nvSpPr>
        <xdr:cNvPr id="713" name="円/楕円 712"/>
        <xdr:cNvSpPr/>
      </xdr:nvSpPr>
      <xdr:spPr>
        <a:xfrm>
          <a:off x="16268700" y="163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39177</xdr:rowOff>
    </xdr:from>
    <xdr:ext cx="534377" cy="259045"/>
    <xdr:sp macro="" textlink="">
      <xdr:nvSpPr>
        <xdr:cNvPr id="714" name="公債費該当値テキスト"/>
        <xdr:cNvSpPr txBox="1"/>
      </xdr:nvSpPr>
      <xdr:spPr>
        <a:xfrm>
          <a:off x="16370300" y="161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33731</xdr:rowOff>
    </xdr:from>
    <xdr:to>
      <xdr:col>22</xdr:col>
      <xdr:colOff>415925</xdr:colOff>
      <xdr:row>95</xdr:row>
      <xdr:rowOff>135331</xdr:rowOff>
    </xdr:to>
    <xdr:sp macro="" textlink="">
      <xdr:nvSpPr>
        <xdr:cNvPr id="715" name="円/楕円 714"/>
        <xdr:cNvSpPr/>
      </xdr:nvSpPr>
      <xdr:spPr>
        <a:xfrm>
          <a:off x="15430500" y="163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151858</xdr:rowOff>
    </xdr:from>
    <xdr:ext cx="534377" cy="259045"/>
    <xdr:sp macro="" textlink="">
      <xdr:nvSpPr>
        <xdr:cNvPr id="716" name="テキスト ボックス 715"/>
        <xdr:cNvSpPr txBox="1"/>
      </xdr:nvSpPr>
      <xdr:spPr>
        <a:xfrm>
          <a:off x="15214111" y="16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133610</xdr:rowOff>
    </xdr:from>
    <xdr:to>
      <xdr:col>21</xdr:col>
      <xdr:colOff>212725</xdr:colOff>
      <xdr:row>95</xdr:row>
      <xdr:rowOff>63760</xdr:rowOff>
    </xdr:to>
    <xdr:sp macro="" textlink="">
      <xdr:nvSpPr>
        <xdr:cNvPr id="717" name="円/楕円 716"/>
        <xdr:cNvSpPr/>
      </xdr:nvSpPr>
      <xdr:spPr>
        <a:xfrm>
          <a:off x="14541500" y="16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80287</xdr:rowOff>
    </xdr:from>
    <xdr:ext cx="534377" cy="259045"/>
    <xdr:sp macro="" textlink="">
      <xdr:nvSpPr>
        <xdr:cNvPr id="718" name="テキスト ボックス 717"/>
        <xdr:cNvSpPr txBox="1"/>
      </xdr:nvSpPr>
      <xdr:spPr>
        <a:xfrm>
          <a:off x="14325111" y="160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93511</xdr:rowOff>
    </xdr:from>
    <xdr:to>
      <xdr:col>20</xdr:col>
      <xdr:colOff>9525</xdr:colOff>
      <xdr:row>95</xdr:row>
      <xdr:rowOff>23661</xdr:rowOff>
    </xdr:to>
    <xdr:sp macro="" textlink="">
      <xdr:nvSpPr>
        <xdr:cNvPr id="719" name="円/楕円 718"/>
        <xdr:cNvSpPr/>
      </xdr:nvSpPr>
      <xdr:spPr>
        <a:xfrm>
          <a:off x="13652500" y="16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40188</xdr:rowOff>
    </xdr:from>
    <xdr:ext cx="534377" cy="259045"/>
    <xdr:sp macro="" textlink="">
      <xdr:nvSpPr>
        <xdr:cNvPr id="720" name="テキスト ボックス 719"/>
        <xdr:cNvSpPr txBox="1"/>
      </xdr:nvSpPr>
      <xdr:spPr>
        <a:xfrm>
          <a:off x="13436111" y="15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86443</xdr:rowOff>
    </xdr:from>
    <xdr:to>
      <xdr:col>18</xdr:col>
      <xdr:colOff>492125</xdr:colOff>
      <xdr:row>95</xdr:row>
      <xdr:rowOff>16593</xdr:rowOff>
    </xdr:to>
    <xdr:sp macro="" textlink="">
      <xdr:nvSpPr>
        <xdr:cNvPr id="721" name="円/楕円 720"/>
        <xdr:cNvSpPr/>
      </xdr:nvSpPr>
      <xdr:spPr>
        <a:xfrm>
          <a:off x="12763500" y="162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33120</xdr:rowOff>
    </xdr:from>
    <xdr:ext cx="534377" cy="259045"/>
    <xdr:sp macro="" textlink="">
      <xdr:nvSpPr>
        <xdr:cNvPr id="722" name="テキスト ボックス 721"/>
        <xdr:cNvSpPr txBox="1"/>
      </xdr:nvSpPr>
      <xdr:spPr>
        <a:xfrm>
          <a:off x="12547111" y="159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6" name="直線コネクタ 745"/>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9"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50" name="直線コネクタ 749"/>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2"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3" name="フローチャート : 判断 752"/>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5" name="フローチャート : 判断 754"/>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6" name="テキスト ボックス 755"/>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8" name="フローチャート : 判断 757"/>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9" name="テキスト ボックス 758"/>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61" name="フローチャート : 判断 760"/>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2" name="テキスト ボックス 761"/>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3" name="フローチャート : 判断 762"/>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4" name="テキスト ボックス 763"/>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これまで類似団体と同程度であった教育費について、住民一人当たり５８，５４１円となり、類似団体平均と比較し高い水準になっています。これは、快適な教育環境の整備のために、トイレの洋式化を推進するとともに、新たに全小中学校の普通教室へのエアコン整備を行うなど学校施設維持補修事業に取り組んだこと、義務教育学校の開校に向けた整備等を行ったことなどが主な要因で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衛生費における</a:t>
          </a:r>
          <a:r>
            <a:rPr kumimoji="1" lang="ja-JP" altLang="en-US" sz="1300">
              <a:solidFill>
                <a:schemeClr val="dk1"/>
              </a:solidFill>
              <a:effectLst/>
              <a:latin typeface="+mn-lt"/>
              <a:ea typeface="+mn-ea"/>
              <a:cs typeface="+mn-cs"/>
            </a:rPr>
            <a:t>低下</a:t>
          </a:r>
          <a:r>
            <a:rPr kumimoji="1" lang="ja-JP" altLang="ja-JP" sz="1300">
              <a:solidFill>
                <a:schemeClr val="dk1"/>
              </a:solidFill>
              <a:effectLst/>
              <a:latin typeface="+mn-lt"/>
              <a:ea typeface="+mn-ea"/>
              <a:cs typeface="+mn-cs"/>
            </a:rPr>
            <a:t>については、市町村合併後の</a:t>
          </a:r>
          <a:r>
            <a:rPr kumimoji="1" lang="ja-JP" altLang="en-US" sz="1300">
              <a:solidFill>
                <a:schemeClr val="dk1"/>
              </a:solidFill>
              <a:effectLst/>
              <a:latin typeface="+mn-lt"/>
              <a:ea typeface="+mn-ea"/>
              <a:cs typeface="+mn-cs"/>
            </a:rPr>
            <a:t>まち</a:t>
          </a:r>
          <a:r>
            <a:rPr kumimoji="1" lang="ja-JP" altLang="ja-JP" sz="1300">
              <a:solidFill>
                <a:schemeClr val="dk1"/>
              </a:solidFill>
              <a:effectLst/>
              <a:latin typeface="+mn-lt"/>
              <a:ea typeface="+mn-ea"/>
              <a:cs typeface="+mn-cs"/>
            </a:rPr>
            <a:t>づくりに不可欠であったリサイクルセンター・最終処分場の整備</a:t>
          </a:r>
          <a:r>
            <a:rPr kumimoji="1" lang="ja-JP" altLang="en-US" sz="1300">
              <a:solidFill>
                <a:schemeClr val="dk1"/>
              </a:solidFill>
              <a:effectLst/>
              <a:latin typeface="+mn-lt"/>
              <a:ea typeface="+mn-ea"/>
              <a:cs typeface="+mn-cs"/>
            </a:rPr>
            <a:t>が平成２７年度までに完了したことが主な要因です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については、平成２６年度決算まで着実に積み上げてきました。これは堅実な財政基盤を築くことと、健全な財政状況を堅持したまま市町村合併後に予定されていた大規模事業に備えるためでありますが、</a:t>
          </a:r>
          <a:r>
            <a:rPr kumimoji="1" lang="ja-JP" altLang="en-US" sz="1300">
              <a:solidFill>
                <a:schemeClr val="dk1"/>
              </a:solidFill>
              <a:effectLst/>
              <a:latin typeface="+mn-lt"/>
              <a:ea typeface="+mn-ea"/>
              <a:cs typeface="+mn-cs"/>
            </a:rPr>
            <a:t>平成２８年度は市税収入等の伸びが見込めない中で、市民ニーズに応えていくための施設整備や設備投資等の財源として</a:t>
          </a:r>
          <a:r>
            <a:rPr kumimoji="1" lang="ja-JP" altLang="ja-JP" sz="1300">
              <a:solidFill>
                <a:schemeClr val="dk1"/>
              </a:solidFill>
              <a:effectLst/>
              <a:latin typeface="+mn-lt"/>
              <a:ea typeface="+mn-ea"/>
              <a:cs typeface="+mn-cs"/>
            </a:rPr>
            <a:t>財政調整基金を</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億円取り崩しました。取り崩しにより標準財政規模比の財政調整基金残高は低下し</a:t>
          </a:r>
          <a:r>
            <a:rPr kumimoji="1" lang="ja-JP" altLang="en-US" sz="1300">
              <a:solidFill>
                <a:schemeClr val="dk1"/>
              </a:solidFill>
              <a:effectLst/>
              <a:latin typeface="+mn-lt"/>
              <a:ea typeface="+mn-ea"/>
              <a:cs typeface="+mn-cs"/>
            </a:rPr>
            <a:t>ています</a:t>
          </a:r>
          <a:r>
            <a:rPr kumimoji="1" lang="ja-JP" altLang="ja-JP" sz="1300">
              <a:solidFill>
                <a:schemeClr val="dk1"/>
              </a:solidFill>
              <a:effectLst/>
              <a:latin typeface="+mn-lt"/>
              <a:ea typeface="+mn-ea"/>
              <a:cs typeface="+mn-cs"/>
            </a:rPr>
            <a:t>が、依然として高い水準を維持しています。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２８</a:t>
          </a:r>
          <a:r>
            <a:rPr kumimoji="1" lang="ja-JP" altLang="ja-JP" sz="1400">
              <a:solidFill>
                <a:schemeClr val="dk1"/>
              </a:solidFill>
              <a:effectLst/>
              <a:latin typeface="+mn-lt"/>
              <a:ea typeface="+mn-ea"/>
              <a:cs typeface="+mn-cs"/>
            </a:rPr>
            <a:t>年度の津市の一般会計と特別会計、企業会計で赤字となった会計はなく、近年の状況から市全体として安定して黒字を計上しています。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国民健康保険事業特別</a:t>
          </a:r>
          <a:r>
            <a:rPr kumimoji="1" lang="ja-JP" altLang="ja-JP" sz="1400">
              <a:solidFill>
                <a:schemeClr val="dk1"/>
              </a:solidFill>
              <a:effectLst/>
              <a:latin typeface="+mn-lt"/>
              <a:ea typeface="+mn-ea"/>
              <a:cs typeface="+mn-cs"/>
            </a:rPr>
            <a:t>会計</a:t>
          </a:r>
          <a:r>
            <a:rPr kumimoji="1" lang="ja-JP" altLang="en-US" sz="1400">
              <a:solidFill>
                <a:schemeClr val="dk1"/>
              </a:solidFill>
              <a:effectLst/>
              <a:latin typeface="+mn-lt"/>
              <a:ea typeface="+mn-ea"/>
              <a:cs typeface="+mn-cs"/>
            </a:rPr>
            <a:t>については、徴収率の向上に努めてきたものの、平成２６年度、平成２７年度は単年度収支で赤字となり、一般会計から繰り入れをしていましたが、平成２８年度に保険料を改訂し、単年度収支が黒字となりました。少子高齢化の進展により年齢が高く、かつ医療費水準も高い国民健康保険の構造的な課題がある中、引き続き健全財政を維持できるよう取り組み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110054154</v>
      </c>
      <c r="BO4" s="381"/>
      <c r="BP4" s="381"/>
      <c r="BQ4" s="381"/>
      <c r="BR4" s="381"/>
      <c r="BS4" s="381"/>
      <c r="BT4" s="381"/>
      <c r="BU4" s="382"/>
      <c r="BV4" s="380">
        <v>115597857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0.2</v>
      </c>
      <c r="CU4" s="387"/>
      <c r="CV4" s="387"/>
      <c r="CW4" s="387"/>
      <c r="CX4" s="387"/>
      <c r="CY4" s="387"/>
      <c r="CZ4" s="387"/>
      <c r="DA4" s="388"/>
      <c r="DB4" s="386">
        <v>0.9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109582413</v>
      </c>
      <c r="BO5" s="418"/>
      <c r="BP5" s="418"/>
      <c r="BQ5" s="418"/>
      <c r="BR5" s="418"/>
      <c r="BS5" s="418"/>
      <c r="BT5" s="418"/>
      <c r="BU5" s="419"/>
      <c r="BV5" s="417">
        <v>114565979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471741</v>
      </c>
      <c r="BO6" s="418"/>
      <c r="BP6" s="418"/>
      <c r="BQ6" s="418"/>
      <c r="BR6" s="418"/>
      <c r="BS6" s="418"/>
      <c r="BT6" s="418"/>
      <c r="BU6" s="419"/>
      <c r="BV6" s="417">
        <v>1031878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99.9</v>
      </c>
      <c r="CU6" s="455"/>
      <c r="CV6" s="455"/>
      <c r="CW6" s="455"/>
      <c r="CX6" s="455"/>
      <c r="CY6" s="455"/>
      <c r="CZ6" s="455"/>
      <c r="DA6" s="456"/>
      <c r="DB6" s="454">
        <v>97.2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335188</v>
      </c>
      <c r="BO7" s="418"/>
      <c r="BP7" s="418"/>
      <c r="BQ7" s="418"/>
      <c r="BR7" s="418"/>
      <c r="BS7" s="418"/>
      <c r="BT7" s="418"/>
      <c r="BU7" s="419"/>
      <c r="BV7" s="417">
        <v>459538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66753358</v>
      </c>
      <c r="CU7" s="418"/>
      <c r="CV7" s="418"/>
      <c r="CW7" s="418"/>
      <c r="CX7" s="418"/>
      <c r="CY7" s="418"/>
      <c r="CZ7" s="418"/>
      <c r="DA7" s="419"/>
      <c r="DB7" s="417">
        <v>67207329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136553</v>
      </c>
      <c r="BO8" s="418"/>
      <c r="BP8" s="418"/>
      <c r="BQ8" s="418"/>
      <c r="BR8" s="418"/>
      <c r="BS8" s="418"/>
      <c r="BT8" s="418"/>
      <c r="BU8" s="419"/>
      <c r="BV8" s="417">
        <v>572340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0.74</v>
      </c>
      <c r="CU8" s="458"/>
      <c r="CV8" s="458"/>
      <c r="CW8" s="458"/>
      <c r="CX8" s="458"/>
      <c r="CY8" s="458"/>
      <c r="CZ8" s="458"/>
      <c r="DA8" s="459"/>
      <c r="DB8" s="457">
        <v>0.75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279886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-435787</v>
      </c>
      <c r="BO9" s="418"/>
      <c r="BP9" s="418"/>
      <c r="BQ9" s="418"/>
      <c r="BR9" s="418"/>
      <c r="BS9" s="418"/>
      <c r="BT9" s="418"/>
      <c r="BU9" s="419"/>
      <c r="BV9" s="417">
        <v>27355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285746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55558</v>
      </c>
      <c r="BO10" s="418"/>
      <c r="BP10" s="418"/>
      <c r="BQ10" s="418"/>
      <c r="BR10" s="418"/>
      <c r="BS10" s="418"/>
      <c r="BT10" s="418"/>
      <c r="BU10" s="419"/>
      <c r="BV10" s="417">
        <v>12147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3500</v>
      </c>
      <c r="BO11" s="418"/>
      <c r="BP11" s="418"/>
      <c r="BQ11" s="418"/>
      <c r="BR11" s="418"/>
      <c r="BS11" s="418"/>
      <c r="BT11" s="418"/>
      <c r="BU11" s="419"/>
      <c r="BV11" s="417">
        <v>1754</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281745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2400000</v>
      </c>
      <c r="BO12" s="418"/>
      <c r="BP12" s="418"/>
      <c r="BQ12" s="418"/>
      <c r="BR12" s="418"/>
      <c r="BS12" s="418"/>
      <c r="BT12" s="418"/>
      <c r="BU12" s="419"/>
      <c r="BV12" s="417">
        <v>1100000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274163</v>
      </c>
      <c r="S13" s="499"/>
      <c r="T13" s="499"/>
      <c r="U13" s="499"/>
      <c r="V13" s="500"/>
      <c r="W13" s="433" t="s">
        <v>124</v>
      </c>
      <c r="X13" s="434"/>
      <c r="Y13" s="434"/>
      <c r="Z13" s="434"/>
      <c r="AA13" s="434"/>
      <c r="AB13" s="424"/>
      <c r="AC13" s="468">
        <v>3585</v>
      </c>
      <c r="AD13" s="469"/>
      <c r="AE13" s="469"/>
      <c r="AF13" s="469"/>
      <c r="AG13" s="508"/>
      <c r="AH13" s="468">
        <v>3793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-2776729</v>
      </c>
      <c r="BO13" s="418"/>
      <c r="BP13" s="418"/>
      <c r="BQ13" s="418"/>
      <c r="BR13" s="418"/>
      <c r="BS13" s="418"/>
      <c r="BT13" s="418"/>
      <c r="BU13" s="419"/>
      <c r="BV13" s="417">
        <v>-1058744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283031</v>
      </c>
      <c r="S14" s="499"/>
      <c r="T14" s="499"/>
      <c r="U14" s="499"/>
      <c r="V14" s="500"/>
      <c r="W14" s="407"/>
      <c r="X14" s="408"/>
      <c r="Y14" s="408"/>
      <c r="Z14" s="408"/>
      <c r="AA14" s="408"/>
      <c r="AB14" s="397"/>
      <c r="AC14" s="501">
        <v>2.8</v>
      </c>
      <c r="AD14" s="502"/>
      <c r="AE14" s="502"/>
      <c r="AF14" s="502"/>
      <c r="AG14" s="503"/>
      <c r="AH14" s="501">
        <v>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42</v>
      </c>
      <c r="CU14" s="513"/>
      <c r="CV14" s="513"/>
      <c r="CW14" s="513"/>
      <c r="CX14" s="513"/>
      <c r="CY14" s="513"/>
      <c r="CZ14" s="513"/>
      <c r="DA14" s="514"/>
      <c r="DB14" s="512">
        <v>41.7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275628</v>
      </c>
      <c r="S15" s="499"/>
      <c r="T15" s="499"/>
      <c r="U15" s="499"/>
      <c r="V15" s="500"/>
      <c r="W15" s="433" t="s">
        <v>131</v>
      </c>
      <c r="X15" s="434"/>
      <c r="Y15" s="434"/>
      <c r="Z15" s="434"/>
      <c r="AA15" s="434"/>
      <c r="AB15" s="424"/>
      <c r="AC15" s="468">
        <v>33654</v>
      </c>
      <c r="AD15" s="469"/>
      <c r="AE15" s="469"/>
      <c r="AF15" s="469"/>
      <c r="AG15" s="508"/>
      <c r="AH15" s="468">
        <v>34770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35453895</v>
      </c>
      <c r="BO15" s="381"/>
      <c r="BP15" s="381"/>
      <c r="BQ15" s="381"/>
      <c r="BR15" s="381"/>
      <c r="BS15" s="381"/>
      <c r="BT15" s="381"/>
      <c r="BU15" s="382"/>
      <c r="BV15" s="380">
        <v>34906264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26.6</v>
      </c>
      <c r="AD16" s="502"/>
      <c r="AE16" s="502"/>
      <c r="AF16" s="502"/>
      <c r="AG16" s="503"/>
      <c r="AH16" s="501">
        <v>27.3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48665867</v>
      </c>
      <c r="BO16" s="418"/>
      <c r="BP16" s="418"/>
      <c r="BQ16" s="418"/>
      <c r="BR16" s="418"/>
      <c r="BS16" s="418"/>
      <c r="BT16" s="418"/>
      <c r="BU16" s="419"/>
      <c r="BV16" s="417">
        <v>47219575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89292</v>
      </c>
      <c r="AD17" s="469"/>
      <c r="AE17" s="469"/>
      <c r="AF17" s="469"/>
      <c r="AG17" s="508"/>
      <c r="AH17" s="468">
        <v>88994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45438539</v>
      </c>
      <c r="BO17" s="418"/>
      <c r="BP17" s="418"/>
      <c r="BQ17" s="418"/>
      <c r="BR17" s="418"/>
      <c r="BS17" s="418"/>
      <c r="BT17" s="418"/>
      <c r="BU17" s="419"/>
      <c r="BV17" s="417">
        <v>44695862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711.11</v>
      </c>
      <c r="M18" s="530"/>
      <c r="N18" s="530"/>
      <c r="O18" s="530"/>
      <c r="P18" s="530"/>
      <c r="Q18" s="530"/>
      <c r="R18" s="531"/>
      <c r="S18" s="531"/>
      <c r="T18" s="531"/>
      <c r="U18" s="531"/>
      <c r="V18" s="532"/>
      <c r="W18" s="435"/>
      <c r="X18" s="436"/>
      <c r="Y18" s="436"/>
      <c r="Z18" s="436"/>
      <c r="AA18" s="436"/>
      <c r="AB18" s="427"/>
      <c r="AC18" s="533">
        <v>70.599999999999994</v>
      </c>
      <c r="AD18" s="534"/>
      <c r="AE18" s="534"/>
      <c r="AF18" s="534"/>
      <c r="AG18" s="535"/>
      <c r="AH18" s="533">
        <v>69.8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63214391</v>
      </c>
      <c r="BO18" s="418"/>
      <c r="BP18" s="418"/>
      <c r="BQ18" s="418"/>
      <c r="BR18" s="418"/>
      <c r="BS18" s="418"/>
      <c r="BT18" s="418"/>
      <c r="BU18" s="419"/>
      <c r="BV18" s="417">
        <v>63310018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75028325</v>
      </c>
      <c r="BO19" s="418"/>
      <c r="BP19" s="418"/>
      <c r="BQ19" s="418"/>
      <c r="BR19" s="418"/>
      <c r="BS19" s="418"/>
      <c r="BT19" s="418"/>
      <c r="BU19" s="419"/>
      <c r="BV19" s="417">
        <v>76605508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114679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106323081</v>
      </c>
      <c r="BO23" s="418"/>
      <c r="BP23" s="418"/>
      <c r="BQ23" s="418"/>
      <c r="BR23" s="418"/>
      <c r="BS23" s="418"/>
      <c r="BT23" s="418"/>
      <c r="BU23" s="419"/>
      <c r="BV23" s="417">
        <v>102664305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11300</v>
      </c>
      <c r="R24" s="469"/>
      <c r="S24" s="469"/>
      <c r="T24" s="469"/>
      <c r="U24" s="469"/>
      <c r="V24" s="508"/>
      <c r="W24" s="563"/>
      <c r="X24" s="551"/>
      <c r="Y24" s="552"/>
      <c r="Z24" s="467" t="s">
        <v>154</v>
      </c>
      <c r="AA24" s="447"/>
      <c r="AB24" s="447"/>
      <c r="AC24" s="447"/>
      <c r="AD24" s="447"/>
      <c r="AE24" s="447"/>
      <c r="AF24" s="447"/>
      <c r="AG24" s="448"/>
      <c r="AH24" s="468">
        <v>2118</v>
      </c>
      <c r="AI24" s="469"/>
      <c r="AJ24" s="469"/>
      <c r="AK24" s="469"/>
      <c r="AL24" s="508"/>
      <c r="AM24" s="468">
        <v>6512850</v>
      </c>
      <c r="AN24" s="469"/>
      <c r="AO24" s="469"/>
      <c r="AP24" s="469"/>
      <c r="AQ24" s="469"/>
      <c r="AR24" s="508"/>
      <c r="AS24" s="468">
        <v>3075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71093479</v>
      </c>
      <c r="BO24" s="418"/>
      <c r="BP24" s="418"/>
      <c r="BQ24" s="418"/>
      <c r="BR24" s="418"/>
      <c r="BS24" s="418"/>
      <c r="BT24" s="418"/>
      <c r="BU24" s="419"/>
      <c r="BV24" s="417">
        <v>71779144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8700</v>
      </c>
      <c r="R25" s="469"/>
      <c r="S25" s="469"/>
      <c r="T25" s="469"/>
      <c r="U25" s="469"/>
      <c r="V25" s="508"/>
      <c r="W25" s="563"/>
      <c r="X25" s="551"/>
      <c r="Y25" s="552"/>
      <c r="Z25" s="467" t="s">
        <v>157</v>
      </c>
      <c r="AA25" s="447"/>
      <c r="AB25" s="447"/>
      <c r="AC25" s="447"/>
      <c r="AD25" s="447"/>
      <c r="AE25" s="447"/>
      <c r="AF25" s="447"/>
      <c r="AG25" s="448"/>
      <c r="AH25" s="468">
        <v>345</v>
      </c>
      <c r="AI25" s="469"/>
      <c r="AJ25" s="469"/>
      <c r="AK25" s="469"/>
      <c r="AL25" s="508"/>
      <c r="AM25" s="468">
        <v>1021200</v>
      </c>
      <c r="AN25" s="469"/>
      <c r="AO25" s="469"/>
      <c r="AP25" s="469"/>
      <c r="AQ25" s="469"/>
      <c r="AR25" s="508"/>
      <c r="AS25" s="468">
        <v>2960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8504409</v>
      </c>
      <c r="BO25" s="381"/>
      <c r="BP25" s="381"/>
      <c r="BQ25" s="381"/>
      <c r="BR25" s="381"/>
      <c r="BS25" s="381"/>
      <c r="BT25" s="381"/>
      <c r="BU25" s="382"/>
      <c r="BV25" s="380">
        <v>8190424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7400</v>
      </c>
      <c r="R26" s="469"/>
      <c r="S26" s="469"/>
      <c r="T26" s="469"/>
      <c r="U26" s="469"/>
      <c r="V26" s="508"/>
      <c r="W26" s="563"/>
      <c r="X26" s="551"/>
      <c r="Y26" s="552"/>
      <c r="Z26" s="467" t="s">
        <v>160</v>
      </c>
      <c r="AA26" s="573"/>
      <c r="AB26" s="573"/>
      <c r="AC26" s="573"/>
      <c r="AD26" s="573"/>
      <c r="AE26" s="573"/>
      <c r="AF26" s="573"/>
      <c r="AG26" s="574"/>
      <c r="AH26" s="468">
        <v>291</v>
      </c>
      <c r="AI26" s="469"/>
      <c r="AJ26" s="469"/>
      <c r="AK26" s="469"/>
      <c r="AL26" s="508"/>
      <c r="AM26" s="468">
        <v>880566</v>
      </c>
      <c r="AN26" s="469"/>
      <c r="AO26" s="469"/>
      <c r="AP26" s="469"/>
      <c r="AQ26" s="469"/>
      <c r="AR26" s="508"/>
      <c r="AS26" s="468">
        <v>3026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100000</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6700</v>
      </c>
      <c r="R27" s="469"/>
      <c r="S27" s="469"/>
      <c r="T27" s="469"/>
      <c r="U27" s="469"/>
      <c r="V27" s="508"/>
      <c r="W27" s="563"/>
      <c r="X27" s="551"/>
      <c r="Y27" s="552"/>
      <c r="Z27" s="467" t="s">
        <v>163</v>
      </c>
      <c r="AA27" s="447"/>
      <c r="AB27" s="447"/>
      <c r="AC27" s="447"/>
      <c r="AD27" s="447"/>
      <c r="AE27" s="447"/>
      <c r="AF27" s="447"/>
      <c r="AG27" s="448"/>
      <c r="AH27" s="468">
        <v>182</v>
      </c>
      <c r="AI27" s="469"/>
      <c r="AJ27" s="469"/>
      <c r="AK27" s="469"/>
      <c r="AL27" s="508"/>
      <c r="AM27" s="468">
        <v>650315</v>
      </c>
      <c r="AN27" s="469"/>
      <c r="AO27" s="469"/>
      <c r="AP27" s="469"/>
      <c r="AQ27" s="469"/>
      <c r="AR27" s="508"/>
      <c r="AS27" s="468">
        <v>3573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6100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16626897</v>
      </c>
      <c r="BO28" s="381"/>
      <c r="BP28" s="381"/>
      <c r="BQ28" s="381"/>
      <c r="BR28" s="381"/>
      <c r="BS28" s="381"/>
      <c r="BT28" s="381"/>
      <c r="BU28" s="382"/>
      <c r="BV28" s="380">
        <v>18971339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34</v>
      </c>
      <c r="M29" s="469"/>
      <c r="N29" s="469"/>
      <c r="O29" s="469"/>
      <c r="P29" s="508"/>
      <c r="Q29" s="468">
        <v>5500</v>
      </c>
      <c r="R29" s="469"/>
      <c r="S29" s="469"/>
      <c r="T29" s="469"/>
      <c r="U29" s="469"/>
      <c r="V29" s="508"/>
      <c r="W29" s="564"/>
      <c r="X29" s="565"/>
      <c r="Y29" s="566"/>
      <c r="Z29" s="467" t="s">
        <v>170</v>
      </c>
      <c r="AA29" s="447"/>
      <c r="AB29" s="447"/>
      <c r="AC29" s="447"/>
      <c r="AD29" s="447"/>
      <c r="AE29" s="447"/>
      <c r="AF29" s="447"/>
      <c r="AG29" s="448"/>
      <c r="AH29" s="468">
        <v>2300</v>
      </c>
      <c r="AI29" s="469"/>
      <c r="AJ29" s="469"/>
      <c r="AK29" s="469"/>
      <c r="AL29" s="508"/>
      <c r="AM29" s="468">
        <v>7163165</v>
      </c>
      <c r="AN29" s="469"/>
      <c r="AO29" s="469"/>
      <c r="AP29" s="469"/>
      <c r="AQ29" s="469"/>
      <c r="AR29" s="508"/>
      <c r="AS29" s="468">
        <v>3114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1996529</v>
      </c>
      <c r="BO29" s="418"/>
      <c r="BP29" s="418"/>
      <c r="BQ29" s="418"/>
      <c r="BR29" s="418"/>
      <c r="BS29" s="418"/>
      <c r="BT29" s="418"/>
      <c r="BU29" s="419"/>
      <c r="BV29" s="417">
        <v>1765537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5014058</v>
      </c>
      <c r="BO30" s="587"/>
      <c r="BP30" s="587"/>
      <c r="BQ30" s="587"/>
      <c r="BR30" s="587"/>
      <c r="BS30" s="587"/>
      <c r="BT30" s="587"/>
      <c r="BU30" s="588"/>
      <c r="BV30" s="586">
        <v>5332669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農業共済事業会計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IF('各会計、関係団体の財政状況及び健全化判断比率'!B37="","",'各会計、関係団体の財政状況及び健全化判断比率'!B37)</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三重県市町総合事務組合（一般会計）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26</v>
      </c>
      <c r="CP34" s="598"/>
      <c r="CQ34" s="599" t="str">
        <f>IF('各会計、関係団体の財政状況及び健全化判断比率'!BS7="","",'各会計、関係団体の財政状況及び健全化判断比率'!BS7)</f>
        <v>津市社会教育振興会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水道事業会計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IF('各会計、関係団体の財政状況及び健全化判断比率'!B38="","",'各会計、関係団体の財政状況及び健全化判断比率'!B38)</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三重県市町総合事務組合（共同研修特別会計）</v>
      </c>
      <c r="BZ35" s="599"/>
      <c r="CA35" s="599"/>
      <c r="CB35" s="599"/>
      <c r="CC35" s="599"/>
      <c r="CD35" s="599"/>
      <c r="CE35" s="599"/>
      <c r="CF35" s="599"/>
      <c r="CG35" s="599"/>
      <c r="CH35" s="599"/>
      <c r="CI35" s="599"/>
      <c r="CJ35" s="599"/>
      <c r="CK35" s="599"/>
      <c r="CL35" s="599"/>
      <c r="CM35" s="599"/>
      <c r="CN35" s="167"/>
      <c r="CO35" s="598">
        <f t="shared" ref="CO35:CO43" si="3">IF(CQ35="","",CO34+1)</f>
        <v>27</v>
      </c>
      <c r="CP35" s="598"/>
      <c r="CQ35" s="599" t="str">
        <f>IF('各会計、関係団体の財政状況及び健全化判断比率'!BS8="","",'各会計、関係団体の財政状況及び健全化判断比率'!BS8)</f>
        <v>津駅前都市開発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工業用水道事業会計</v>
      </c>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IF('各会計、関係団体の財政状況及び健全化判断比率'!B39="","",'各会計、関係団体の財政状況及び健全化判断比率'!B39)</f>
        <v>市営浄化槽事業特別会計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三重県市町総合事務組合（デジタル地図特別会計）</v>
      </c>
      <c r="BZ36" s="599"/>
      <c r="CA36" s="599"/>
      <c r="CB36" s="599"/>
      <c r="CC36" s="599"/>
      <c r="CD36" s="599"/>
      <c r="CE36" s="599"/>
      <c r="CF36" s="599"/>
      <c r="CG36" s="599"/>
      <c r="CH36" s="599"/>
      <c r="CI36" s="599"/>
      <c r="CJ36" s="599"/>
      <c r="CK36" s="599"/>
      <c r="CL36" s="599"/>
      <c r="CM36" s="599"/>
      <c r="CN36" s="167"/>
      <c r="CO36" s="598">
        <f t="shared" si="3"/>
        <v>28</v>
      </c>
      <c r="CP36" s="598"/>
      <c r="CQ36" s="599" t="str">
        <f>IF('各会計、関係団体の財政状況及び健全化判断比率'!BS9="","",'各会計、関係団体の財政状況及び健全化判断比率'!BS9)</f>
        <v>伊勢湾ヘリポート</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モーターボート競走事業特別会計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IF('各会計、関係団体の財政状況及び健全化判断比率'!B35="","",'各会計、関係団体の財政状況及び健全化判断比率'!B35)</f>
        <v>駐車場事業会計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三重県市町総合事務組合（物品特別会計）</v>
      </c>
      <c r="BZ37" s="599"/>
      <c r="CA37" s="599"/>
      <c r="CB37" s="599"/>
      <c r="CC37" s="599"/>
      <c r="CD37" s="599"/>
      <c r="CE37" s="599"/>
      <c r="CF37" s="599"/>
      <c r="CG37" s="599"/>
      <c r="CH37" s="599"/>
      <c r="CI37" s="599"/>
      <c r="CJ37" s="599"/>
      <c r="CK37" s="599"/>
      <c r="CL37" s="599"/>
      <c r="CM37" s="599"/>
      <c r="CN37" s="167"/>
      <c r="CO37" s="598">
        <f t="shared" si="3"/>
        <v>29</v>
      </c>
      <c r="CP37" s="598"/>
      <c r="CQ37" s="599" t="str">
        <f>IF('各会計、関係団体の財政状況及び健全化判断比率'!BS10="","",'各会計、関係団体の財政状況及び健全化判断比率'!BS10)</f>
        <v>まちづくり津夢時風</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12</v>
      </c>
      <c r="AN38" s="598"/>
      <c r="AO38" s="599" t="str">
        <f>IF('各会計、関係団体の財政状況及び健全化判断比率'!B36="","",'各会計、関係団体の財政状況及び健全化判断比率'!B36)</f>
        <v>下水道事業会計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三重県市町総合事務組合（退職手当特別会計）</v>
      </c>
      <c r="BZ38" s="599"/>
      <c r="CA38" s="599"/>
      <c r="CB38" s="599"/>
      <c r="CC38" s="599"/>
      <c r="CD38" s="599"/>
      <c r="CE38" s="599"/>
      <c r="CF38" s="599"/>
      <c r="CG38" s="599"/>
      <c r="CH38" s="599"/>
      <c r="CI38" s="599"/>
      <c r="CJ38" s="599"/>
      <c r="CK38" s="599"/>
      <c r="CL38" s="599"/>
      <c r="CM38" s="599"/>
      <c r="CN38" s="167"/>
      <c r="CO38" s="598">
        <f t="shared" si="3"/>
        <v>30</v>
      </c>
      <c r="CP38" s="598"/>
      <c r="CQ38" s="599" t="str">
        <f>IF('各会計、関係団体の財政状況及び健全化判断比率'!BS11="","",'各会計、関係団体の財政状況及び健全化判断比率'!BS11)</f>
        <v>津センターパレス</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三重県市町総合事務組合（消防救急無線特別会計）</v>
      </c>
      <c r="BZ39" s="599"/>
      <c r="CA39" s="599"/>
      <c r="CB39" s="599"/>
      <c r="CC39" s="599"/>
      <c r="CD39" s="599"/>
      <c r="CE39" s="599"/>
      <c r="CF39" s="599"/>
      <c r="CG39" s="599"/>
      <c r="CH39" s="599"/>
      <c r="CI39" s="599"/>
      <c r="CJ39" s="599"/>
      <c r="CK39" s="599"/>
      <c r="CL39" s="599"/>
      <c r="CM39" s="599"/>
      <c r="CN39" s="167"/>
      <c r="CO39" s="598">
        <f t="shared" si="3"/>
        <v>31</v>
      </c>
      <c r="CP39" s="598"/>
      <c r="CQ39" s="599" t="str">
        <f>IF('各会計、関係団体の財政状況及び健全化判断比率'!BS12="","",'各会計、関係団体の財政状況及び健全化判断比率'!BS12)</f>
        <v>津サイエンスプラザ</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三重県市町総合事務組合（公平委員会特別会計）</v>
      </c>
      <c r="BZ40" s="599"/>
      <c r="CA40" s="599"/>
      <c r="CB40" s="599"/>
      <c r="CC40" s="599"/>
      <c r="CD40" s="599"/>
      <c r="CE40" s="599"/>
      <c r="CF40" s="599"/>
      <c r="CG40" s="599"/>
      <c r="CH40" s="599"/>
      <c r="CI40" s="599"/>
      <c r="CJ40" s="599"/>
      <c r="CK40" s="599"/>
      <c r="CL40" s="599"/>
      <c r="CM40" s="599"/>
      <c r="CN40" s="167"/>
      <c r="CO40" s="598">
        <f t="shared" si="3"/>
        <v>32</v>
      </c>
      <c r="CP40" s="598"/>
      <c r="CQ40" s="599" t="str">
        <f>IF('各会計、関係団体の財政状況及び健全化判断比率'!BS13="","",'各会計、関係団体の財政状況及び健全化判断比率'!BS13)</f>
        <v>津市土地開発公社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三重地方税管理回収機構（一般会計）</v>
      </c>
      <c r="BZ41" s="599"/>
      <c r="CA41" s="599"/>
      <c r="CB41" s="599"/>
      <c r="CC41" s="599"/>
      <c r="CD41" s="599"/>
      <c r="CE41" s="599"/>
      <c r="CF41" s="599"/>
      <c r="CG41" s="599"/>
      <c r="CH41" s="599"/>
      <c r="CI41" s="599"/>
      <c r="CJ41" s="599"/>
      <c r="CK41" s="599"/>
      <c r="CL41" s="599"/>
      <c r="CM41" s="599"/>
      <c r="CN41" s="167"/>
      <c r="CO41" s="598">
        <f t="shared" si="3"/>
        <v>33</v>
      </c>
      <c r="CP41" s="598"/>
      <c r="CQ41" s="599" t="str">
        <f>IF('各会計、関係団体の財政状況及び健全化判断比率'!BS14="","",'各会計、関係団体の財政状況及び健全化判断比率'!BS14)</f>
        <v>青山高原保健休養地管理</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24</v>
      </c>
      <c r="BX42" s="598"/>
      <c r="BY42" s="599" t="str">
        <f>IF('各会計、関係団体の財政状況及び健全化判断比率'!B76="","",'各会計、関係団体の財政状況及び健全化判断比率'!B76)</f>
        <v>三重地方税管理回収機構（滞納整理拡充事業特別会計）</v>
      </c>
      <c r="BZ42" s="599"/>
      <c r="CA42" s="599"/>
      <c r="CB42" s="599"/>
      <c r="CC42" s="599"/>
      <c r="CD42" s="599"/>
      <c r="CE42" s="599"/>
      <c r="CF42" s="599"/>
      <c r="CG42" s="599"/>
      <c r="CH42" s="599"/>
      <c r="CI42" s="599"/>
      <c r="CJ42" s="599"/>
      <c r="CK42" s="599"/>
      <c r="CL42" s="599"/>
      <c r="CM42" s="599"/>
      <c r="CN42" s="167"/>
      <c r="CO42" s="598">
        <f t="shared" si="3"/>
        <v>34</v>
      </c>
      <c r="CP42" s="598"/>
      <c r="CQ42" s="599" t="str">
        <f>IF('各会計、関係団体の財政状況及び健全化判断比率'!BS15="","",'各会計、関係団体の財政状況及び健全化判断比率'!BS15)</f>
        <v>美杉の家建設</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25</v>
      </c>
      <c r="BX43" s="598"/>
      <c r="BY43" s="599" t="str">
        <f>IF('各会計、関係団体の財政状況及び健全化判断比率'!B77="","",'各会計、関係団体の財政状況及び健全化判断比率'!B77)</f>
        <v>三重県後期高齢者医療広域連合（一般会計）</v>
      </c>
      <c r="BZ43" s="599"/>
      <c r="CA43" s="599"/>
      <c r="CB43" s="599"/>
      <c r="CC43" s="599"/>
      <c r="CD43" s="599"/>
      <c r="CE43" s="599"/>
      <c r="CF43" s="599"/>
      <c r="CG43" s="599"/>
      <c r="CH43" s="599"/>
      <c r="CI43" s="599"/>
      <c r="CJ43" s="599"/>
      <c r="CK43" s="599"/>
      <c r="CL43" s="599"/>
      <c r="CM43" s="599"/>
      <c r="CN43" s="167"/>
      <c r="CO43" s="598">
        <f t="shared" si="3"/>
        <v>35</v>
      </c>
      <c r="CP43" s="598"/>
      <c r="CQ43" s="599" t="str">
        <f>IF('各会計、関係団体の財政状況及び健全化判断比率'!BS16="","",'各会計、関係団体の財政状況及び健全化判断比率'!BS16)</f>
        <v>美杉観光開発</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534</v>
      </c>
      <c r="D34" s="1184"/>
      <c r="E34" s="1185"/>
      <c r="F34" s="32">
        <v>9.5399999999999991</v>
      </c>
      <c r="G34" s="33">
        <v>9.01</v>
      </c>
      <c r="H34" s="33">
        <v>9.02</v>
      </c>
      <c r="I34" s="33">
        <v>8.65</v>
      </c>
      <c r="J34" s="34">
        <v>8.43</v>
      </c>
      <c r="K34" s="22"/>
      <c r="L34" s="22"/>
      <c r="M34" s="22"/>
      <c r="N34" s="22"/>
      <c r="O34" s="22"/>
      <c r="P34" s="22"/>
    </row>
    <row r="35" spans="1:16" ht="39" customHeight="1">
      <c r="A35" s="22"/>
      <c r="B35" s="35"/>
      <c r="C35" s="1178" t="s">
        <v>535</v>
      </c>
      <c r="D35" s="1179"/>
      <c r="E35" s="1180"/>
      <c r="F35" s="36">
        <v>0.47</v>
      </c>
      <c r="G35" s="37">
        <v>0.54</v>
      </c>
      <c r="H35" s="37">
        <v>0</v>
      </c>
      <c r="I35" s="37">
        <v>0</v>
      </c>
      <c r="J35" s="38">
        <v>1.23</v>
      </c>
      <c r="K35" s="22"/>
      <c r="L35" s="22"/>
      <c r="M35" s="22"/>
      <c r="N35" s="22"/>
      <c r="O35" s="22"/>
      <c r="P35" s="22"/>
    </row>
    <row r="36" spans="1:16" ht="39" customHeight="1">
      <c r="A36" s="22"/>
      <c r="B36" s="35"/>
      <c r="C36" s="1178" t="s">
        <v>536</v>
      </c>
      <c r="D36" s="1179"/>
      <c r="E36" s="1180"/>
      <c r="F36" s="36">
        <v>0</v>
      </c>
      <c r="G36" s="37">
        <v>0.01</v>
      </c>
      <c r="H36" s="37">
        <v>7.0000000000000007E-2</v>
      </c>
      <c r="I36" s="37">
        <v>0.03</v>
      </c>
      <c r="J36" s="38">
        <v>1.03</v>
      </c>
      <c r="K36" s="22"/>
      <c r="L36" s="22"/>
      <c r="M36" s="22"/>
      <c r="N36" s="22"/>
      <c r="O36" s="22"/>
      <c r="P36" s="22"/>
    </row>
    <row r="37" spans="1:16" ht="39" customHeight="1">
      <c r="A37" s="22"/>
      <c r="B37" s="35"/>
      <c r="C37" s="1178" t="s">
        <v>537</v>
      </c>
      <c r="D37" s="1179"/>
      <c r="E37" s="1180"/>
      <c r="F37" s="36">
        <v>0.61</v>
      </c>
      <c r="G37" s="37">
        <v>0.57999999999999996</v>
      </c>
      <c r="H37" s="37">
        <v>0.59</v>
      </c>
      <c r="I37" s="37">
        <v>0.34</v>
      </c>
      <c r="J37" s="38">
        <v>0.64</v>
      </c>
      <c r="K37" s="22"/>
      <c r="L37" s="22"/>
      <c r="M37" s="22"/>
      <c r="N37" s="22"/>
      <c r="O37" s="22"/>
      <c r="P37" s="22"/>
    </row>
    <row r="38" spans="1:16" ht="39" customHeight="1">
      <c r="A38" s="22"/>
      <c r="B38" s="35"/>
      <c r="C38" s="1178" t="s">
        <v>538</v>
      </c>
      <c r="D38" s="1179"/>
      <c r="E38" s="1180"/>
      <c r="F38" s="36">
        <v>0.33</v>
      </c>
      <c r="G38" s="37">
        <v>0.31</v>
      </c>
      <c r="H38" s="37">
        <v>0.3</v>
      </c>
      <c r="I38" s="37">
        <v>0.36</v>
      </c>
      <c r="J38" s="38">
        <v>0.42</v>
      </c>
      <c r="K38" s="22"/>
      <c r="L38" s="22"/>
      <c r="M38" s="22"/>
      <c r="N38" s="22"/>
      <c r="O38" s="22"/>
      <c r="P38" s="22"/>
    </row>
    <row r="39" spans="1:16" ht="39" customHeight="1">
      <c r="A39" s="22"/>
      <c r="B39" s="35"/>
      <c r="C39" s="1178" t="s">
        <v>539</v>
      </c>
      <c r="D39" s="1179"/>
      <c r="E39" s="1180"/>
      <c r="F39" s="36">
        <v>0.39</v>
      </c>
      <c r="G39" s="37">
        <v>0.39</v>
      </c>
      <c r="H39" s="37">
        <v>0.37</v>
      </c>
      <c r="I39" s="37">
        <v>0.37</v>
      </c>
      <c r="J39" s="38">
        <v>0.41</v>
      </c>
      <c r="K39" s="22"/>
      <c r="L39" s="22"/>
      <c r="M39" s="22"/>
      <c r="N39" s="22"/>
      <c r="O39" s="22"/>
      <c r="P39" s="22"/>
    </row>
    <row r="40" spans="1:16" ht="39" customHeight="1">
      <c r="A40" s="22"/>
      <c r="B40" s="35"/>
      <c r="C40" s="1178" t="s">
        <v>540</v>
      </c>
      <c r="D40" s="1179"/>
      <c r="E40" s="1180"/>
      <c r="F40" s="36" t="s">
        <v>486</v>
      </c>
      <c r="G40" s="37" t="s">
        <v>486</v>
      </c>
      <c r="H40" s="37" t="s">
        <v>486</v>
      </c>
      <c r="I40" s="37">
        <v>0.5</v>
      </c>
      <c r="J40" s="38">
        <v>0.34</v>
      </c>
      <c r="K40" s="22"/>
      <c r="L40" s="22"/>
      <c r="M40" s="22"/>
      <c r="N40" s="22"/>
      <c r="O40" s="22"/>
      <c r="P40" s="22"/>
    </row>
    <row r="41" spans="1:16" ht="39" customHeight="1">
      <c r="A41" s="22"/>
      <c r="B41" s="35"/>
      <c r="C41" s="1178" t="s">
        <v>541</v>
      </c>
      <c r="D41" s="1179"/>
      <c r="E41" s="1180"/>
      <c r="F41" s="36">
        <v>0.17</v>
      </c>
      <c r="G41" s="37">
        <v>0.18</v>
      </c>
      <c r="H41" s="37">
        <v>0.19</v>
      </c>
      <c r="I41" s="37">
        <v>0.21</v>
      </c>
      <c r="J41" s="38">
        <v>0.22</v>
      </c>
      <c r="K41" s="22"/>
      <c r="L41" s="22"/>
      <c r="M41" s="22"/>
      <c r="N41" s="22"/>
      <c r="O41" s="22"/>
      <c r="P41" s="22"/>
    </row>
    <row r="42" spans="1:16" ht="39" customHeight="1">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543</v>
      </c>
      <c r="D43" s="1182"/>
      <c r="E43" s="1183"/>
      <c r="F43" s="41">
        <v>2.52</v>
      </c>
      <c r="G43" s="42">
        <v>2.87</v>
      </c>
      <c r="H43" s="42">
        <v>1.07</v>
      </c>
      <c r="I43" s="42">
        <v>0.91</v>
      </c>
      <c r="J43" s="43">
        <v>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9"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11458</v>
      </c>
      <c r="L45" s="60">
        <v>11070</v>
      </c>
      <c r="M45" s="60">
        <v>10707</v>
      </c>
      <c r="N45" s="60">
        <v>9592</v>
      </c>
      <c r="O45" s="61">
        <v>9804</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4502</v>
      </c>
      <c r="L48" s="64">
        <v>4760</v>
      </c>
      <c r="M48" s="64">
        <v>4908</v>
      </c>
      <c r="N48" s="64">
        <v>5413</v>
      </c>
      <c r="O48" s="65">
        <v>5031</v>
      </c>
      <c r="P48" s="48"/>
      <c r="Q48" s="48"/>
      <c r="R48" s="48"/>
      <c r="S48" s="48"/>
      <c r="T48" s="48"/>
      <c r="U48" s="48"/>
    </row>
    <row r="49" spans="1:21" ht="30.75" customHeight="1">
      <c r="A49" s="48"/>
      <c r="B49" s="1196"/>
      <c r="C49" s="1197"/>
      <c r="D49" s="62"/>
      <c r="E49" s="1188" t="s">
        <v>16</v>
      </c>
      <c r="F49" s="1188"/>
      <c r="G49" s="1188"/>
      <c r="H49" s="1188"/>
      <c r="I49" s="1188"/>
      <c r="J49" s="1189"/>
      <c r="K49" s="63" t="s">
        <v>486</v>
      </c>
      <c r="L49" s="64" t="s">
        <v>486</v>
      </c>
      <c r="M49" s="64" t="s">
        <v>486</v>
      </c>
      <c r="N49" s="64">
        <v>5</v>
      </c>
      <c r="O49" s="65">
        <v>10</v>
      </c>
      <c r="P49" s="48"/>
      <c r="Q49" s="48"/>
      <c r="R49" s="48"/>
      <c r="S49" s="48"/>
      <c r="T49" s="48"/>
      <c r="U49" s="48"/>
    </row>
    <row r="50" spans="1:21" ht="30.75" customHeight="1">
      <c r="A50" s="48"/>
      <c r="B50" s="1196"/>
      <c r="C50" s="1197"/>
      <c r="D50" s="62"/>
      <c r="E50" s="1188" t="s">
        <v>17</v>
      </c>
      <c r="F50" s="1188"/>
      <c r="G50" s="1188"/>
      <c r="H50" s="1188"/>
      <c r="I50" s="1188"/>
      <c r="J50" s="1189"/>
      <c r="K50" s="63">
        <v>586</v>
      </c>
      <c r="L50" s="64">
        <v>560</v>
      </c>
      <c r="M50" s="64">
        <v>2783</v>
      </c>
      <c r="N50" s="64">
        <v>357</v>
      </c>
      <c r="O50" s="65">
        <v>95</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486</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11527</v>
      </c>
      <c r="L52" s="64">
        <v>11691</v>
      </c>
      <c r="M52" s="64">
        <v>12210</v>
      </c>
      <c r="N52" s="64">
        <v>11834</v>
      </c>
      <c r="O52" s="65">
        <v>12225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5019</v>
      </c>
      <c r="L53" s="69">
        <v>4699</v>
      </c>
      <c r="M53" s="69">
        <v>6188</v>
      </c>
      <c r="N53" s="69">
        <v>3533</v>
      </c>
      <c r="O53" s="70">
        <v>2715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50" zoomScaleNormal="100" zoomScaleSheetLayoutView="5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2" t="s">
        <v>24</v>
      </c>
      <c r="C41" s="1203"/>
      <c r="D41" s="81"/>
      <c r="E41" s="1208" t="s">
        <v>25</v>
      </c>
      <c r="F41" s="1208"/>
      <c r="G41" s="1208"/>
      <c r="H41" s="1209"/>
      <c r="I41" s="82">
        <v>92083</v>
      </c>
      <c r="J41" s="83">
        <v>94581</v>
      </c>
      <c r="K41" s="83">
        <v>97135</v>
      </c>
      <c r="L41" s="83">
        <v>102664</v>
      </c>
      <c r="M41" s="84">
        <v>106323</v>
      </c>
    </row>
    <row r="42" spans="2:13" ht="27.75" customHeight="1">
      <c r="B42" s="1204"/>
      <c r="C42" s="1205"/>
      <c r="D42" s="85"/>
      <c r="E42" s="1210" t="s">
        <v>26</v>
      </c>
      <c r="F42" s="1210"/>
      <c r="G42" s="1210"/>
      <c r="H42" s="1211"/>
      <c r="I42" s="86">
        <v>4353</v>
      </c>
      <c r="J42" s="87">
        <v>3804</v>
      </c>
      <c r="K42" s="87">
        <v>1353</v>
      </c>
      <c r="L42" s="87">
        <v>1216</v>
      </c>
      <c r="M42" s="88">
        <v>1131</v>
      </c>
    </row>
    <row r="43" spans="2:13" ht="27.75" customHeight="1">
      <c r="B43" s="1204"/>
      <c r="C43" s="1205"/>
      <c r="D43" s="85"/>
      <c r="E43" s="1210" t="s">
        <v>27</v>
      </c>
      <c r="F43" s="1210"/>
      <c r="G43" s="1210"/>
      <c r="H43" s="1211"/>
      <c r="I43" s="86">
        <v>72318</v>
      </c>
      <c r="J43" s="87">
        <v>72809</v>
      </c>
      <c r="K43" s="87">
        <v>71485</v>
      </c>
      <c r="L43" s="87">
        <v>71568</v>
      </c>
      <c r="M43" s="88">
        <v>69177</v>
      </c>
    </row>
    <row r="44" spans="2:13" ht="27.75" customHeight="1">
      <c r="B44" s="1204"/>
      <c r="C44" s="1205"/>
      <c r="D44" s="85"/>
      <c r="E44" s="1210" t="s">
        <v>28</v>
      </c>
      <c r="F44" s="1210"/>
      <c r="G44" s="1210"/>
      <c r="H44" s="1211"/>
      <c r="I44" s="86" t="s">
        <v>486</v>
      </c>
      <c r="J44" s="87">
        <v>69</v>
      </c>
      <c r="K44" s="87">
        <v>131</v>
      </c>
      <c r="L44" s="87">
        <v>124</v>
      </c>
      <c r="M44" s="88">
        <v>109</v>
      </c>
    </row>
    <row r="45" spans="2:13" ht="27.75" customHeight="1">
      <c r="B45" s="1204"/>
      <c r="C45" s="1205"/>
      <c r="D45" s="85"/>
      <c r="E45" s="1210" t="s">
        <v>29</v>
      </c>
      <c r="F45" s="1210"/>
      <c r="G45" s="1210"/>
      <c r="H45" s="1211"/>
      <c r="I45" s="86">
        <v>25576</v>
      </c>
      <c r="J45" s="87">
        <v>24236</v>
      </c>
      <c r="K45" s="87">
        <v>23561</v>
      </c>
      <c r="L45" s="87">
        <v>22544</v>
      </c>
      <c r="M45" s="88">
        <v>21887</v>
      </c>
    </row>
    <row r="46" spans="2:13" ht="27.75" customHeight="1">
      <c r="B46" s="1204"/>
      <c r="C46" s="1205"/>
      <c r="D46" s="89"/>
      <c r="E46" s="1210" t="s">
        <v>30</v>
      </c>
      <c r="F46" s="1210"/>
      <c r="G46" s="1210"/>
      <c r="H46" s="1211"/>
      <c r="I46" s="86">
        <v>2084</v>
      </c>
      <c r="J46" s="87">
        <v>2037</v>
      </c>
      <c r="K46" s="87">
        <v>1831</v>
      </c>
      <c r="L46" s="87">
        <v>1410</v>
      </c>
      <c r="M46" s="88">
        <v>1038</v>
      </c>
    </row>
    <row r="47" spans="2:13" ht="27.75" customHeight="1">
      <c r="B47" s="1204"/>
      <c r="C47" s="1205"/>
      <c r="D47" s="90"/>
      <c r="E47" s="1212" t="s">
        <v>31</v>
      </c>
      <c r="F47" s="1213"/>
      <c r="G47" s="1213"/>
      <c r="H47" s="1214"/>
      <c r="I47" s="86" t="s">
        <v>486</v>
      </c>
      <c r="J47" s="87" t="s">
        <v>486</v>
      </c>
      <c r="K47" s="87" t="s">
        <v>486</v>
      </c>
      <c r="L47" s="87" t="s">
        <v>486</v>
      </c>
      <c r="M47" s="88" t="s">
        <v>486</v>
      </c>
    </row>
    <row r="48" spans="2:13" ht="27.75" customHeight="1">
      <c r="B48" s="1204"/>
      <c r="C48" s="1205"/>
      <c r="D48" s="85"/>
      <c r="E48" s="1210" t="s">
        <v>32</v>
      </c>
      <c r="F48" s="1210"/>
      <c r="G48" s="1210"/>
      <c r="H48" s="1211"/>
      <c r="I48" s="86" t="s">
        <v>486</v>
      </c>
      <c r="J48" s="87" t="s">
        <v>486</v>
      </c>
      <c r="K48" s="87" t="s">
        <v>486</v>
      </c>
      <c r="L48" s="87" t="s">
        <v>486</v>
      </c>
      <c r="M48" s="88" t="s">
        <v>486</v>
      </c>
    </row>
    <row r="49" spans="2:13" ht="27.75" customHeight="1">
      <c r="B49" s="1206"/>
      <c r="C49" s="1207"/>
      <c r="D49" s="85"/>
      <c r="E49" s="1210" t="s">
        <v>33</v>
      </c>
      <c r="F49" s="1210"/>
      <c r="G49" s="1210"/>
      <c r="H49" s="1211"/>
      <c r="I49" s="86" t="s">
        <v>486</v>
      </c>
      <c r="J49" s="87" t="s">
        <v>486</v>
      </c>
      <c r="K49" s="87" t="s">
        <v>486</v>
      </c>
      <c r="L49" s="87" t="s">
        <v>486</v>
      </c>
      <c r="M49" s="88" t="s">
        <v>486</v>
      </c>
    </row>
    <row r="50" spans="2:13" ht="27.75" customHeight="1">
      <c r="B50" s="1215" t="s">
        <v>34</v>
      </c>
      <c r="C50" s="1216"/>
      <c r="D50" s="91"/>
      <c r="E50" s="1210" t="s">
        <v>35</v>
      </c>
      <c r="F50" s="1210"/>
      <c r="G50" s="1210"/>
      <c r="H50" s="1211"/>
      <c r="I50" s="86">
        <v>25571</v>
      </c>
      <c r="J50" s="87">
        <v>26367</v>
      </c>
      <c r="K50" s="87">
        <v>27399</v>
      </c>
      <c r="L50" s="87">
        <v>27795</v>
      </c>
      <c r="M50" s="88">
        <v>26164</v>
      </c>
    </row>
    <row r="51" spans="2:13" ht="27.75" customHeight="1">
      <c r="B51" s="1204"/>
      <c r="C51" s="1205"/>
      <c r="D51" s="85"/>
      <c r="E51" s="1210" t="s">
        <v>36</v>
      </c>
      <c r="F51" s="1210"/>
      <c r="G51" s="1210"/>
      <c r="H51" s="1211"/>
      <c r="I51" s="86">
        <v>29510</v>
      </c>
      <c r="J51" s="87">
        <v>26625</v>
      </c>
      <c r="K51" s="87">
        <v>25104</v>
      </c>
      <c r="L51" s="87">
        <v>24611</v>
      </c>
      <c r="M51" s="88">
        <v>24935</v>
      </c>
    </row>
    <row r="52" spans="2:13" ht="27.75" customHeight="1">
      <c r="B52" s="1206"/>
      <c r="C52" s="1207"/>
      <c r="D52" s="85"/>
      <c r="E52" s="1210" t="s">
        <v>37</v>
      </c>
      <c r="F52" s="1210"/>
      <c r="G52" s="1210"/>
      <c r="H52" s="1211"/>
      <c r="I52" s="86">
        <v>111524</v>
      </c>
      <c r="J52" s="87">
        <v>114824</v>
      </c>
      <c r="K52" s="87">
        <v>117289</v>
      </c>
      <c r="L52" s="87">
        <v>123147</v>
      </c>
      <c r="M52" s="88">
        <v>124768</v>
      </c>
    </row>
    <row r="53" spans="2:13" ht="27.75" customHeight="1" thickBot="1">
      <c r="B53" s="1217" t="s">
        <v>21</v>
      </c>
      <c r="C53" s="1218"/>
      <c r="D53" s="92"/>
      <c r="E53" s="1219" t="s">
        <v>38</v>
      </c>
      <c r="F53" s="1219"/>
      <c r="G53" s="1219"/>
      <c r="H53" s="1220"/>
      <c r="I53" s="93">
        <v>29809</v>
      </c>
      <c r="J53" s="94">
        <v>29720</v>
      </c>
      <c r="K53" s="94">
        <v>25703</v>
      </c>
      <c r="L53" s="94">
        <v>23973</v>
      </c>
      <c r="M53" s="95">
        <v>23798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43" sqref="G43:O47"/>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575</v>
      </c>
      <c r="C41" s="248"/>
      <c r="D41" s="248"/>
      <c r="E41" s="248"/>
      <c r="F41" s="248"/>
      <c r="G41" s="248"/>
      <c r="H41" s="248"/>
      <c r="I41" s="248"/>
      <c r="J41" s="248"/>
      <c r="K41" s="248"/>
      <c r="L41" s="248"/>
      <c r="M41" s="248"/>
      <c r="N41" s="248"/>
      <c r="O41" s="248"/>
      <c r="P41" s="249"/>
    </row>
    <row r="42" spans="2:17" ht="13.5">
      <c r="B42" s="250"/>
      <c r="C42" s="246"/>
      <c r="D42" s="246"/>
      <c r="E42" s="246"/>
      <c r="F42" s="246"/>
      <c r="G42" s="353" t="s">
        <v>576</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577</v>
      </c>
    </row>
    <row r="50" spans="1:17" ht="13.5">
      <c r="B50" s="250"/>
      <c r="C50" s="246"/>
      <c r="D50" s="246"/>
      <c r="E50" s="246"/>
      <c r="F50" s="246"/>
      <c r="G50" s="1230"/>
      <c r="H50" s="1231"/>
      <c r="I50" s="1231"/>
      <c r="J50" s="1232"/>
      <c r="K50" s="356" t="s">
        <v>525</v>
      </c>
      <c r="L50" s="356" t="s">
        <v>526</v>
      </c>
      <c r="M50" s="356" t="s">
        <v>527</v>
      </c>
      <c r="N50" s="356" t="s">
        <v>528</v>
      </c>
      <c r="O50" s="356" t="s">
        <v>529</v>
      </c>
    </row>
    <row r="51" spans="1:17" ht="13.5">
      <c r="B51" s="250"/>
      <c r="C51" s="246"/>
      <c r="D51" s="246"/>
      <c r="E51" s="246"/>
      <c r="F51" s="246"/>
      <c r="G51" s="1233" t="s">
        <v>578</v>
      </c>
      <c r="H51" s="1234"/>
      <c r="I51" s="1239" t="s">
        <v>579</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585</v>
      </c>
      <c r="J53" s="1243"/>
      <c r="K53" s="1244"/>
      <c r="L53" s="1244"/>
      <c r="M53" s="1244"/>
      <c r="N53" s="1244"/>
      <c r="O53" s="1244"/>
    </row>
    <row r="54" spans="1:17" ht="13.5">
      <c r="A54" s="357"/>
      <c r="B54" s="250"/>
      <c r="C54" s="246"/>
      <c r="D54" s="246"/>
      <c r="E54" s="246"/>
      <c r="F54" s="246"/>
      <c r="G54" s="1237"/>
      <c r="H54" s="1238"/>
      <c r="I54" s="1243"/>
      <c r="J54" s="1243"/>
      <c r="K54" s="1245"/>
      <c r="L54" s="1245"/>
      <c r="M54" s="1245"/>
      <c r="N54" s="1245"/>
      <c r="O54" s="1245"/>
    </row>
    <row r="55" spans="1:17" ht="13.5">
      <c r="A55" s="357"/>
      <c r="B55" s="250"/>
      <c r="C55" s="246"/>
      <c r="D55" s="246"/>
      <c r="E55" s="246"/>
      <c r="F55" s="246"/>
      <c r="G55" s="1246" t="s">
        <v>580</v>
      </c>
      <c r="H55" s="1247"/>
      <c r="I55" s="1243" t="s">
        <v>579</v>
      </c>
      <c r="J55" s="1243"/>
      <c r="K55" s="1241"/>
      <c r="L55" s="1241"/>
      <c r="M55" s="1241"/>
      <c r="N55" s="1241"/>
      <c r="O55" s="1241"/>
    </row>
    <row r="56" spans="1:17" ht="13.5">
      <c r="A56" s="357"/>
      <c r="B56" s="250"/>
      <c r="C56" s="246"/>
      <c r="D56" s="246"/>
      <c r="E56" s="246"/>
      <c r="F56" s="246"/>
      <c r="G56" s="1248"/>
      <c r="H56" s="1249"/>
      <c r="I56" s="1243"/>
      <c r="J56" s="1243"/>
      <c r="K56" s="1242"/>
      <c r="L56" s="1242"/>
      <c r="M56" s="1242"/>
      <c r="N56" s="1242"/>
      <c r="O56" s="1242"/>
    </row>
    <row r="57" spans="1:17" s="357" customFormat="1" ht="13.5">
      <c r="B57" s="358"/>
      <c r="C57" s="354"/>
      <c r="D57" s="354"/>
      <c r="E57" s="354"/>
      <c r="F57" s="354"/>
      <c r="G57" s="1248"/>
      <c r="H57" s="1249"/>
      <c r="I57" s="1252" t="s">
        <v>585</v>
      </c>
      <c r="J57" s="1252"/>
      <c r="K57" s="1244"/>
      <c r="L57" s="1244"/>
      <c r="M57" s="1244"/>
      <c r="N57" s="1244"/>
      <c r="O57" s="1244"/>
      <c r="P57" s="359"/>
      <c r="Q57" s="358"/>
    </row>
    <row r="58" spans="1:17" s="357" customFormat="1" ht="13.5">
      <c r="A58" s="245"/>
      <c r="B58" s="358"/>
      <c r="C58" s="354"/>
      <c r="D58" s="354"/>
      <c r="E58" s="354"/>
      <c r="F58" s="354"/>
      <c r="G58" s="1250"/>
      <c r="H58" s="1251"/>
      <c r="I58" s="1252"/>
      <c r="J58" s="1252"/>
      <c r="K58" s="1245"/>
      <c r="L58" s="1245"/>
      <c r="M58" s="1245"/>
      <c r="N58" s="1245"/>
      <c r="O58" s="1245"/>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581</v>
      </c>
      <c r="C63" s="246"/>
      <c r="D63" s="246"/>
      <c r="E63" s="246"/>
      <c r="F63" s="246"/>
      <c r="G63" s="246"/>
      <c r="H63" s="246"/>
      <c r="I63" s="246"/>
      <c r="J63" s="246"/>
      <c r="K63" s="246"/>
      <c r="L63" s="246"/>
      <c r="M63" s="246"/>
      <c r="N63" s="246"/>
      <c r="O63" s="246"/>
    </row>
    <row r="64" spans="1:17" ht="13.5">
      <c r="B64" s="250"/>
      <c r="C64" s="246"/>
      <c r="D64" s="246"/>
      <c r="E64" s="246"/>
      <c r="F64" s="246"/>
      <c r="G64" s="353" t="s">
        <v>576</v>
      </c>
      <c r="I64" s="354"/>
      <c r="J64" s="354"/>
      <c r="K64" s="354"/>
      <c r="L64" s="246"/>
      <c r="M64" s="246"/>
      <c r="N64" s="246"/>
      <c r="O64" s="246"/>
    </row>
    <row r="65" spans="2:30" ht="13.5">
      <c r="B65" s="250"/>
      <c r="C65" s="246"/>
      <c r="D65" s="246"/>
      <c r="E65" s="246"/>
      <c r="F65" s="246"/>
      <c r="G65" s="1221" t="s">
        <v>584</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582</v>
      </c>
      <c r="I71" s="370"/>
      <c r="J71" s="366"/>
      <c r="K71" s="366"/>
      <c r="L71" s="367"/>
      <c r="M71" s="366"/>
      <c r="N71" s="367"/>
      <c r="O71" s="368"/>
    </row>
    <row r="72" spans="2:30" ht="13.5">
      <c r="B72" s="250"/>
      <c r="C72" s="246"/>
      <c r="D72" s="246"/>
      <c r="E72" s="246"/>
      <c r="F72" s="246"/>
      <c r="G72" s="1230"/>
      <c r="H72" s="1231"/>
      <c r="I72" s="1231"/>
      <c r="J72" s="1232"/>
      <c r="K72" s="356" t="s">
        <v>525</v>
      </c>
      <c r="L72" s="356" t="s">
        <v>526</v>
      </c>
      <c r="M72" s="356" t="s">
        <v>527</v>
      </c>
      <c r="N72" s="356" t="s">
        <v>528</v>
      </c>
      <c r="O72" s="356" t="s">
        <v>529</v>
      </c>
    </row>
    <row r="73" spans="2:30" ht="13.5">
      <c r="B73" s="250"/>
      <c r="C73" s="246"/>
      <c r="D73" s="246"/>
      <c r="E73" s="246"/>
      <c r="F73" s="246"/>
      <c r="G73" s="1233" t="s">
        <v>578</v>
      </c>
      <c r="H73" s="1234"/>
      <c r="I73" s="1239" t="s">
        <v>579</v>
      </c>
      <c r="J73" s="1239"/>
      <c r="K73" s="1253">
        <v>52.2</v>
      </c>
      <c r="L73" s="1253">
        <v>51.8</v>
      </c>
      <c r="M73" s="1242">
        <v>45</v>
      </c>
      <c r="N73" s="1242">
        <v>41.7</v>
      </c>
      <c r="O73" s="1242">
        <v>42</v>
      </c>
      <c r="S73" s="245">
        <v>9.9</v>
      </c>
    </row>
    <row r="74" spans="2:30" ht="13.5">
      <c r="B74" s="250"/>
      <c r="C74" s="246"/>
      <c r="D74" s="246"/>
      <c r="E74" s="246"/>
      <c r="F74" s="246"/>
      <c r="G74" s="1235"/>
      <c r="H74" s="1236"/>
      <c r="I74" s="1240"/>
      <c r="J74" s="1240"/>
      <c r="K74" s="1253"/>
      <c r="L74" s="1253"/>
      <c r="M74" s="1242"/>
      <c r="N74" s="1242"/>
      <c r="O74" s="1242"/>
    </row>
    <row r="75" spans="2:30" ht="13.5">
      <c r="B75" s="250"/>
      <c r="C75" s="246"/>
      <c r="D75" s="246"/>
      <c r="E75" s="246"/>
      <c r="F75" s="246"/>
      <c r="G75" s="1235"/>
      <c r="H75" s="1236"/>
      <c r="I75" s="1243" t="s">
        <v>583</v>
      </c>
      <c r="J75" s="1243"/>
      <c r="K75" s="1254">
        <v>9.8000000000000007</v>
      </c>
      <c r="L75" s="1254">
        <v>8.9</v>
      </c>
      <c r="M75" s="1254">
        <v>9.1999999999999993</v>
      </c>
      <c r="N75" s="1254">
        <v>8.3000000000000007</v>
      </c>
      <c r="O75" s="1254">
        <v>7.2</v>
      </c>
      <c r="U75" s="245">
        <v>81.2</v>
      </c>
      <c r="W75" s="245">
        <v>87.2</v>
      </c>
      <c r="Y75" s="245">
        <v>99.8</v>
      </c>
      <c r="AA75" s="245">
        <v>109.5</v>
      </c>
      <c r="AC75" s="245">
        <v>115.2</v>
      </c>
    </row>
    <row r="76" spans="2:30" ht="13.5">
      <c r="B76" s="250"/>
      <c r="C76" s="246"/>
      <c r="D76" s="246"/>
      <c r="E76" s="246"/>
      <c r="F76" s="246"/>
      <c r="G76" s="1237"/>
      <c r="H76" s="1238"/>
      <c r="I76" s="1243"/>
      <c r="J76" s="1243"/>
      <c r="K76" s="1245"/>
      <c r="L76" s="1245"/>
      <c r="M76" s="1245"/>
      <c r="N76" s="1245"/>
      <c r="O76" s="1245"/>
    </row>
    <row r="77" spans="2:30" ht="13.5">
      <c r="B77" s="250"/>
      <c r="C77" s="246"/>
      <c r="D77" s="246"/>
      <c r="E77" s="246"/>
      <c r="F77" s="246"/>
      <c r="G77" s="1246" t="s">
        <v>580</v>
      </c>
      <c r="H77" s="1247"/>
      <c r="I77" s="1243" t="s">
        <v>579</v>
      </c>
      <c r="J77" s="1243"/>
      <c r="K77" s="1253">
        <v>42</v>
      </c>
      <c r="L77" s="1253">
        <v>32.6</v>
      </c>
      <c r="M77" s="1242">
        <v>30.5</v>
      </c>
      <c r="N77" s="1242">
        <v>25.4</v>
      </c>
      <c r="O77" s="1242">
        <v>16.600000000000001</v>
      </c>
      <c r="R77" s="245">
        <v>12.3</v>
      </c>
      <c r="T77" s="245">
        <v>11.1</v>
      </c>
    </row>
    <row r="78" spans="2:30" ht="13.5">
      <c r="B78" s="250"/>
      <c r="C78" s="246"/>
      <c r="D78" s="246"/>
      <c r="E78" s="246"/>
      <c r="F78" s="246"/>
      <c r="G78" s="1248"/>
      <c r="H78" s="1249"/>
      <c r="I78" s="1243"/>
      <c r="J78" s="1243"/>
      <c r="K78" s="1253"/>
      <c r="L78" s="1253"/>
      <c r="M78" s="1242"/>
      <c r="N78" s="1242"/>
      <c r="O78" s="1242"/>
    </row>
    <row r="79" spans="2:30" ht="13.5">
      <c r="B79" s="250"/>
      <c r="C79" s="246"/>
      <c r="D79" s="246"/>
      <c r="E79" s="246"/>
      <c r="F79" s="246"/>
      <c r="G79" s="1248"/>
      <c r="H79" s="1249"/>
      <c r="I79" s="1255" t="s">
        <v>583</v>
      </c>
      <c r="J79" s="1252"/>
      <c r="K79" s="1256">
        <v>6.8</v>
      </c>
      <c r="L79" s="1256">
        <v>5.9</v>
      </c>
      <c r="M79" s="1256">
        <v>5.2</v>
      </c>
      <c r="N79" s="1256">
        <v>4.8</v>
      </c>
      <c r="O79" s="1256">
        <v>3.6</v>
      </c>
      <c r="V79" s="245">
        <v>53.5</v>
      </c>
      <c r="X79" s="245">
        <v>48.2</v>
      </c>
      <c r="Z79" s="245">
        <v>34.200000000000003</v>
      </c>
      <c r="AB79" s="245">
        <v>30.3</v>
      </c>
      <c r="AD79" s="245">
        <v>28.9</v>
      </c>
    </row>
    <row r="80" spans="2:30" ht="13.5">
      <c r="B80" s="250"/>
      <c r="C80" s="246"/>
      <c r="D80" s="246"/>
      <c r="E80" s="246"/>
      <c r="F80" s="246"/>
      <c r="G80" s="1250"/>
      <c r="H80" s="1251"/>
      <c r="I80" s="1252"/>
      <c r="J80" s="1252"/>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38229</v>
      </c>
      <c r="E3" s="118"/>
      <c r="F3" s="119">
        <v>39425</v>
      </c>
      <c r="G3" s="120"/>
      <c r="H3" s="121"/>
    </row>
    <row r="4" spans="1:8">
      <c r="A4" s="122"/>
      <c r="B4" s="123"/>
      <c r="C4" s="124"/>
      <c r="D4" s="125">
        <v>24460</v>
      </c>
      <c r="E4" s="126"/>
      <c r="F4" s="127">
        <v>22414</v>
      </c>
      <c r="G4" s="128"/>
      <c r="H4" s="129"/>
    </row>
    <row r="5" spans="1:8">
      <c r="A5" s="110" t="s">
        <v>519</v>
      </c>
      <c r="B5" s="115"/>
      <c r="C5" s="116"/>
      <c r="D5" s="117">
        <v>53732</v>
      </c>
      <c r="E5" s="118"/>
      <c r="F5" s="119">
        <v>43141</v>
      </c>
      <c r="G5" s="120"/>
      <c r="H5" s="121"/>
    </row>
    <row r="6" spans="1:8">
      <c r="A6" s="122"/>
      <c r="B6" s="123"/>
      <c r="C6" s="124"/>
      <c r="D6" s="125">
        <v>34464</v>
      </c>
      <c r="E6" s="126"/>
      <c r="F6" s="127">
        <v>21887</v>
      </c>
      <c r="G6" s="128"/>
      <c r="H6" s="129"/>
    </row>
    <row r="7" spans="1:8">
      <c r="A7" s="110" t="s">
        <v>520</v>
      </c>
      <c r="B7" s="115"/>
      <c r="C7" s="116"/>
      <c r="D7" s="117">
        <v>63999</v>
      </c>
      <c r="E7" s="118"/>
      <c r="F7" s="119">
        <v>45117</v>
      </c>
      <c r="G7" s="120"/>
      <c r="H7" s="121"/>
    </row>
    <row r="8" spans="1:8">
      <c r="A8" s="122"/>
      <c r="B8" s="123"/>
      <c r="C8" s="124"/>
      <c r="D8" s="125">
        <v>41743</v>
      </c>
      <c r="E8" s="126"/>
      <c r="F8" s="127">
        <v>25589</v>
      </c>
      <c r="G8" s="128"/>
      <c r="H8" s="129"/>
    </row>
    <row r="9" spans="1:8">
      <c r="A9" s="110" t="s">
        <v>521</v>
      </c>
      <c r="B9" s="115"/>
      <c r="C9" s="116"/>
      <c r="D9" s="117">
        <v>69465</v>
      </c>
      <c r="E9" s="118"/>
      <c r="F9" s="119">
        <v>39951</v>
      </c>
      <c r="G9" s="120"/>
      <c r="H9" s="121"/>
    </row>
    <row r="10" spans="1:8">
      <c r="A10" s="122"/>
      <c r="B10" s="123"/>
      <c r="C10" s="124"/>
      <c r="D10" s="125">
        <v>38838</v>
      </c>
      <c r="E10" s="126"/>
      <c r="F10" s="127">
        <v>22555</v>
      </c>
      <c r="G10" s="128"/>
      <c r="H10" s="129"/>
    </row>
    <row r="11" spans="1:8">
      <c r="A11" s="110" t="s">
        <v>522</v>
      </c>
      <c r="B11" s="115"/>
      <c r="C11" s="116"/>
      <c r="D11" s="117">
        <v>56023</v>
      </c>
      <c r="E11" s="118"/>
      <c r="F11" s="119">
        <v>39893</v>
      </c>
      <c r="G11" s="120"/>
      <c r="H11" s="121"/>
    </row>
    <row r="12" spans="1:8">
      <c r="A12" s="122"/>
      <c r="B12" s="123"/>
      <c r="C12" s="130"/>
      <c r="D12" s="125">
        <v>44135</v>
      </c>
      <c r="E12" s="126"/>
      <c r="F12" s="127">
        <v>26170</v>
      </c>
      <c r="G12" s="128"/>
      <c r="H12" s="129"/>
    </row>
    <row r="13" spans="1:8">
      <c r="A13" s="110"/>
      <c r="B13" s="115"/>
      <c r="C13" s="131"/>
      <c r="D13" s="132">
        <v>56290</v>
      </c>
      <c r="E13" s="133"/>
      <c r="F13" s="134">
        <v>41505</v>
      </c>
      <c r="G13" s="135"/>
      <c r="H13" s="121"/>
    </row>
    <row r="14" spans="1:8">
      <c r="A14" s="122"/>
      <c r="B14" s="123"/>
      <c r="C14" s="124"/>
      <c r="D14" s="125">
        <v>36728</v>
      </c>
      <c r="E14" s="126"/>
      <c r="F14" s="127">
        <v>23723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2.33</v>
      </c>
      <c r="C19" s="136">
        <f>ROUND(VALUE(SUBSTITUTE(実質収支比率等に係る経年分析!G$48,"▲","-")),2)</f>
        <v>2.77</v>
      </c>
      <c r="D19" s="136">
        <f>ROUND(VALUE(SUBSTITUTE(実質収支比率等に係る経年分析!H$48,"▲","-")),2)</f>
        <v>0.81</v>
      </c>
      <c r="E19" s="136">
        <f>ROUND(VALUE(SUBSTITUTE(実質収支比率等に係る経年分析!I$48,"▲","-")),2)</f>
        <v>0.85</v>
      </c>
      <c r="F19" s="136">
        <f>ROUND(VALUE(SUBSTITUTE(実質収支比率等に係る経年分析!J$48,"▲","-")),2)</f>
        <v>0.2</v>
      </c>
    </row>
    <row r="20" spans="1:11">
      <c r="A20" s="136" t="s">
        <v>43</v>
      </c>
      <c r="B20" s="136">
        <f>ROUND(VALUE(SUBSTITUTE(実質収支比率等に係る経年分析!F$47,"▲","-")),2)</f>
        <v>27.58</v>
      </c>
      <c r="C20" s="136">
        <f>ROUND(VALUE(SUBSTITUTE(実質収支比率等に係る経年分析!G$47,"▲","-")),2)</f>
        <v>28.54</v>
      </c>
      <c r="D20" s="136">
        <f>ROUND(VALUE(SUBSTITUTE(実質収支比率等に係る経年分析!H$47,"▲","-")),2)</f>
        <v>29.87</v>
      </c>
      <c r="E20" s="136">
        <f>ROUND(VALUE(SUBSTITUTE(実質収支比率等に係る経年分析!I$47,"▲","-")),2)</f>
        <v>28.23</v>
      </c>
      <c r="F20" s="136">
        <f>ROUND(VALUE(SUBSTITUTE(実質収支比率等に係る経年分析!J$47,"▲","-")),2)</f>
        <v>24.91</v>
      </c>
    </row>
    <row r="21" spans="1:11">
      <c r="A21" s="136" t="s">
        <v>44</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2.06</v>
      </c>
      <c r="D21" s="136">
        <f>IF(ISNUMBER(VALUE(SUBSTITUTE(実質収支比率等に係る経年分析!H$49,"▲","-"))),ROUND(VALUE(SUBSTITUTE(実質収支比率等に係る経年分析!H$49,"▲","-")),2),NA())</f>
        <v>-0.54</v>
      </c>
      <c r="E21" s="136">
        <f>IF(ISNUMBER(VALUE(SUBSTITUTE(実質収支比率等に係る経年分析!I$49,"▲","-"))),ROUND(VALUE(SUBSTITUTE(実質収支比率等に係る経年分析!I$49,"▲","-")),2),NA())</f>
        <v>-1.58</v>
      </c>
      <c r="F21" s="136">
        <f>IF(ISNUMBER(VALUE(SUBSTITUTE(実質収支比率等に係る経年分析!J$49,"▲","-"))),ROUND(VALUE(SUBSTITUTE(実質収支比率等に係る経年分析!J$49,"▲","-")),2),NA())</f>
        <v>-4.16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2.52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2.87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1.07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工業用水道事業会計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c r="A30" s="137" t="str">
        <f>IF(連結実質赤字比率に係る赤字・黒字の構成分析!C$40="",NA(),連結実質赤字比率に係る赤字・黒字の構成分析!C$40)</f>
        <v>下水道事業会計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0.34</v>
      </c>
    </row>
    <row r="31" spans="1:11">
      <c r="A31" s="137" t="str">
        <f>IF(連結実質赤字比率に係る赤字・黒字の構成分析!C$39="",NA(),連結実質赤字比率に係る赤字・黒字の構成分析!C$39)</f>
        <v>農業共済事業会計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0.41</v>
      </c>
    </row>
    <row r="32" spans="1:11">
      <c r="A32" s="137" t="str">
        <f>IF(連結実質赤字比率に係る赤字・黒字の構成分析!C$38="",NA(),連結実質赤字比率に係る赤字・黒字の構成分析!C$38)</f>
        <v>駐車場事業会計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0.57999999999999996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c r="A34" s="137" t="str">
        <f>IF(連結実質赤字比率に係る赤字・黒字の構成分析!C$36="",NA(),連結実質赤字比率に係る赤字・黒字の構成分析!C$36)</f>
        <v>モーターボート競走事業特別会計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7.0000000000000007E-2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1.03</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11527</v>
      </c>
      <c r="E42" s="138"/>
      <c r="F42" s="138"/>
      <c r="G42" s="138">
        <f>'実質公債費比率（分子）の構造'!L$52</f>
        <v>11691</v>
      </c>
      <c r="H42" s="138"/>
      <c r="I42" s="138"/>
      <c r="J42" s="138">
        <f>'実質公債費比率（分子）の構造'!M$52</f>
        <v>12210</v>
      </c>
      <c r="K42" s="138"/>
      <c r="L42" s="138"/>
      <c r="M42" s="138">
        <f>'実質公債費比率（分子）の構造'!N$52</f>
        <v>11834</v>
      </c>
      <c r="N42" s="138"/>
      <c r="O42" s="138"/>
      <c r="P42" s="138">
        <f>'実質公債費比率（分子）の構造'!O$52</f>
        <v>12225</v>
      </c>
    </row>
    <row r="43" spans="1:16">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586</v>
      </c>
      <c r="C44" s="138"/>
      <c r="D44" s="138"/>
      <c r="E44" s="138">
        <f>'実質公債費比率（分子）の構造'!L$50</f>
        <v>560</v>
      </c>
      <c r="F44" s="138"/>
      <c r="G44" s="138"/>
      <c r="H44" s="138">
        <f>'実質公債費比率（分子）の構造'!M$50</f>
        <v>2783</v>
      </c>
      <c r="I44" s="138"/>
      <c r="J44" s="138"/>
      <c r="K44" s="138">
        <f>'実質公債費比率（分子）の構造'!N$50</f>
        <v>357</v>
      </c>
      <c r="L44" s="138"/>
      <c r="M44" s="138"/>
      <c r="N44" s="138">
        <f>'実質公債費比率（分子）の構造'!O$50</f>
        <v>95</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f>'実質公債費比率（分子）の構造'!N$49</f>
        <v>5</v>
      </c>
      <c r="L45" s="138"/>
      <c r="M45" s="138"/>
      <c r="N45" s="138">
        <f>'実質公債費比率（分子）の構造'!O$49</f>
        <v>10</v>
      </c>
      <c r="O45" s="138"/>
      <c r="P45" s="138"/>
    </row>
    <row r="46" spans="1:16">
      <c r="A46" s="138" t="s">
        <v>55</v>
      </c>
      <c r="B46" s="138">
        <f>'実質公債費比率（分子）の構造'!K$48</f>
        <v>4502</v>
      </c>
      <c r="C46" s="138"/>
      <c r="D46" s="138"/>
      <c r="E46" s="138">
        <f>'実質公債費比率（分子）の構造'!L$48</f>
        <v>4760</v>
      </c>
      <c r="F46" s="138"/>
      <c r="G46" s="138"/>
      <c r="H46" s="138">
        <f>'実質公債費比率（分子）の構造'!M$48</f>
        <v>4908</v>
      </c>
      <c r="I46" s="138"/>
      <c r="J46" s="138"/>
      <c r="K46" s="138">
        <f>'実質公債費比率（分子）の構造'!N$48</f>
        <v>5413</v>
      </c>
      <c r="L46" s="138"/>
      <c r="M46" s="138"/>
      <c r="N46" s="138">
        <f>'実質公債費比率（分子）の構造'!O$48</f>
        <v>5031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11458</v>
      </c>
      <c r="C49" s="138"/>
      <c r="D49" s="138"/>
      <c r="E49" s="138">
        <f>'実質公債費比率（分子）の構造'!L$45</f>
        <v>11070</v>
      </c>
      <c r="F49" s="138"/>
      <c r="G49" s="138"/>
      <c r="H49" s="138">
        <f>'実質公債費比率（分子）の構造'!M$45</f>
        <v>10707</v>
      </c>
      <c r="I49" s="138"/>
      <c r="J49" s="138"/>
      <c r="K49" s="138">
        <f>'実質公債費比率（分子）の構造'!N$45</f>
        <v>9592</v>
      </c>
      <c r="L49" s="138"/>
      <c r="M49" s="138"/>
      <c r="N49" s="138">
        <f>'実質公債費比率（分子）の構造'!O$45</f>
        <v>9804</v>
      </c>
      <c r="O49" s="138"/>
      <c r="P49" s="138"/>
    </row>
    <row r="50" spans="1:16">
      <c r="A50" s="138" t="s">
        <v>59</v>
      </c>
      <c r="B50" s="138" t="e">
        <f>NA()</f>
        <v>#N/A</v>
      </c>
      <c r="C50" s="138">
        <f>IF(ISNUMBER('実質公債費比率（分子）の構造'!K$53),'実質公債費比率（分子）の構造'!K$53,NA())</f>
        <v>5019</v>
      </c>
      <c r="D50" s="138" t="e">
        <f>NA()</f>
        <v>#N/A</v>
      </c>
      <c r="E50" s="138" t="e">
        <f>NA()</f>
        <v>#N/A</v>
      </c>
      <c r="F50" s="138">
        <f>IF(ISNUMBER('実質公債費比率（分子）の構造'!L$53),'実質公債費比率（分子）の構造'!L$53,NA())</f>
        <v>4699</v>
      </c>
      <c r="G50" s="138" t="e">
        <f>NA()</f>
        <v>#N/A</v>
      </c>
      <c r="H50" s="138" t="e">
        <f>NA()</f>
        <v>#N/A</v>
      </c>
      <c r="I50" s="138">
        <f>IF(ISNUMBER('実質公債費比率（分子）の構造'!M$53),'実質公債費比率（分子）の構造'!M$53,NA())</f>
        <v>6188</v>
      </c>
      <c r="J50" s="138" t="e">
        <f>NA()</f>
        <v>#N/A</v>
      </c>
      <c r="K50" s="138" t="e">
        <f>NA()</f>
        <v>#N/A</v>
      </c>
      <c r="L50" s="138">
        <f>IF(ISNUMBER('実質公債費比率（分子）の構造'!N$53),'実質公債費比率（分子）の構造'!N$53,NA())</f>
        <v>3533</v>
      </c>
      <c r="M50" s="138" t="e">
        <f>NA()</f>
        <v>#N/A</v>
      </c>
      <c r="N50" s="138" t="e">
        <f>NA()</f>
        <v>#N/A</v>
      </c>
      <c r="O50" s="138">
        <f>IF(ISNUMBER('実質公債費比率（分子）の構造'!O$53),'実質公債費比率（分子）の構造'!O$53,NA())</f>
        <v>2715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111524</v>
      </c>
      <c r="E56" s="137"/>
      <c r="F56" s="137"/>
      <c r="G56" s="137">
        <f>'将来負担比率（分子）の構造'!J$52</f>
        <v>114824</v>
      </c>
      <c r="H56" s="137"/>
      <c r="I56" s="137"/>
      <c r="J56" s="137">
        <f>'将来負担比率（分子）の構造'!K$52</f>
        <v>117289</v>
      </c>
      <c r="K56" s="137"/>
      <c r="L56" s="137"/>
      <c r="M56" s="137">
        <f>'将来負担比率（分子）の構造'!L$52</f>
        <v>123147</v>
      </c>
      <c r="N56" s="137"/>
      <c r="O56" s="137"/>
      <c r="P56" s="137">
        <f>'将来負担比率（分子）の構造'!M$52</f>
        <v>124768</v>
      </c>
    </row>
    <row r="57" spans="1:16">
      <c r="A57" s="137" t="s">
        <v>36</v>
      </c>
      <c r="B57" s="137"/>
      <c r="C57" s="137"/>
      <c r="D57" s="137">
        <f>'将来負担比率（分子）の構造'!I$51</f>
        <v>29510</v>
      </c>
      <c r="E57" s="137"/>
      <c r="F57" s="137"/>
      <c r="G57" s="137">
        <f>'将来負担比率（分子）の構造'!J$51</f>
        <v>26625</v>
      </c>
      <c r="H57" s="137"/>
      <c r="I57" s="137"/>
      <c r="J57" s="137">
        <f>'将来負担比率（分子）の構造'!K$51</f>
        <v>25104</v>
      </c>
      <c r="K57" s="137"/>
      <c r="L57" s="137"/>
      <c r="M57" s="137">
        <f>'将来負担比率（分子）の構造'!L$51</f>
        <v>24611</v>
      </c>
      <c r="N57" s="137"/>
      <c r="O57" s="137"/>
      <c r="P57" s="137">
        <f>'将来負担比率（分子）の構造'!M$51</f>
        <v>24935</v>
      </c>
    </row>
    <row r="58" spans="1:16">
      <c r="A58" s="137" t="s">
        <v>35</v>
      </c>
      <c r="B58" s="137"/>
      <c r="C58" s="137"/>
      <c r="D58" s="137">
        <f>'将来負担比率（分子）の構造'!I$50</f>
        <v>25571</v>
      </c>
      <c r="E58" s="137"/>
      <c r="F58" s="137"/>
      <c r="G58" s="137">
        <f>'将来負担比率（分子）の構造'!J$50</f>
        <v>26367</v>
      </c>
      <c r="H58" s="137"/>
      <c r="I58" s="137"/>
      <c r="J58" s="137">
        <f>'将来負担比率（分子）の構造'!K$50</f>
        <v>27399</v>
      </c>
      <c r="K58" s="137"/>
      <c r="L58" s="137"/>
      <c r="M58" s="137">
        <f>'将来負担比率（分子）の構造'!L$50</f>
        <v>27795</v>
      </c>
      <c r="N58" s="137"/>
      <c r="O58" s="137"/>
      <c r="P58" s="137">
        <f>'将来負担比率（分子）の構造'!M$50</f>
        <v>26164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2084</v>
      </c>
      <c r="C61" s="137"/>
      <c r="D61" s="137"/>
      <c r="E61" s="137">
        <f>'将来負担比率（分子）の構造'!J$46</f>
        <v>2037</v>
      </c>
      <c r="F61" s="137"/>
      <c r="G61" s="137"/>
      <c r="H61" s="137">
        <f>'将来負担比率（分子）の構造'!K$46</f>
        <v>1831</v>
      </c>
      <c r="I61" s="137"/>
      <c r="J61" s="137"/>
      <c r="K61" s="137">
        <f>'将来負担比率（分子）の構造'!L$46</f>
        <v>1410</v>
      </c>
      <c r="L61" s="137"/>
      <c r="M61" s="137"/>
      <c r="N61" s="137">
        <f>'将来負担比率（分子）の構造'!M$46</f>
        <v>1038</v>
      </c>
      <c r="O61" s="137"/>
      <c r="P61" s="137"/>
    </row>
    <row r="62" spans="1:16">
      <c r="A62" s="137" t="s">
        <v>29</v>
      </c>
      <c r="B62" s="137">
        <f>'将来負担比率（分子）の構造'!I$45</f>
        <v>25576</v>
      </c>
      <c r="C62" s="137"/>
      <c r="D62" s="137"/>
      <c r="E62" s="137">
        <f>'将来負担比率（分子）の構造'!J$45</f>
        <v>24236</v>
      </c>
      <c r="F62" s="137"/>
      <c r="G62" s="137"/>
      <c r="H62" s="137">
        <f>'将来負担比率（分子）の構造'!K$45</f>
        <v>23561</v>
      </c>
      <c r="I62" s="137"/>
      <c r="J62" s="137"/>
      <c r="K62" s="137">
        <f>'将来負担比率（分子）の構造'!L$45</f>
        <v>22544</v>
      </c>
      <c r="L62" s="137"/>
      <c r="M62" s="137"/>
      <c r="N62" s="137">
        <f>'将来負担比率（分子）の構造'!M$45</f>
        <v>21887</v>
      </c>
      <c r="O62" s="137"/>
      <c r="P62" s="137"/>
    </row>
    <row r="63" spans="1:16">
      <c r="A63" s="137" t="s">
        <v>28</v>
      </c>
      <c r="B63" s="137" t="str">
        <f>'将来負担比率（分子）の構造'!I$44</f>
        <v>-</v>
      </c>
      <c r="C63" s="137"/>
      <c r="D63" s="137"/>
      <c r="E63" s="137">
        <f>'将来負担比率（分子）の構造'!J$44</f>
        <v>69</v>
      </c>
      <c r="F63" s="137"/>
      <c r="G63" s="137"/>
      <c r="H63" s="137">
        <f>'将来負担比率（分子）の構造'!K$44</f>
        <v>131</v>
      </c>
      <c r="I63" s="137"/>
      <c r="J63" s="137"/>
      <c r="K63" s="137">
        <f>'将来負担比率（分子）の構造'!L$44</f>
        <v>124</v>
      </c>
      <c r="L63" s="137"/>
      <c r="M63" s="137"/>
      <c r="N63" s="137">
        <f>'将来負担比率（分子）の構造'!M$44</f>
        <v>109</v>
      </c>
      <c r="O63" s="137"/>
      <c r="P63" s="137"/>
    </row>
    <row r="64" spans="1:16">
      <c r="A64" s="137" t="s">
        <v>27</v>
      </c>
      <c r="B64" s="137">
        <f>'将来負担比率（分子）の構造'!I$43</f>
        <v>72318</v>
      </c>
      <c r="C64" s="137"/>
      <c r="D64" s="137"/>
      <c r="E64" s="137">
        <f>'将来負担比率（分子）の構造'!J$43</f>
        <v>72809</v>
      </c>
      <c r="F64" s="137"/>
      <c r="G64" s="137"/>
      <c r="H64" s="137">
        <f>'将来負担比率（分子）の構造'!K$43</f>
        <v>71485</v>
      </c>
      <c r="I64" s="137"/>
      <c r="J64" s="137"/>
      <c r="K64" s="137">
        <f>'将来負担比率（分子）の構造'!L$43</f>
        <v>71568</v>
      </c>
      <c r="L64" s="137"/>
      <c r="M64" s="137"/>
      <c r="N64" s="137">
        <f>'将来負担比率（分子）の構造'!M$43</f>
        <v>69177</v>
      </c>
      <c r="O64" s="137"/>
      <c r="P64" s="137"/>
    </row>
    <row r="65" spans="1:16">
      <c r="A65" s="137" t="s">
        <v>26</v>
      </c>
      <c r="B65" s="137">
        <f>'将来負担比率（分子）の構造'!I$42</f>
        <v>4353</v>
      </c>
      <c r="C65" s="137"/>
      <c r="D65" s="137"/>
      <c r="E65" s="137">
        <f>'将来負担比率（分子）の構造'!J$42</f>
        <v>3804</v>
      </c>
      <c r="F65" s="137"/>
      <c r="G65" s="137"/>
      <c r="H65" s="137">
        <f>'将来負担比率（分子）の構造'!K$42</f>
        <v>1353</v>
      </c>
      <c r="I65" s="137"/>
      <c r="J65" s="137"/>
      <c r="K65" s="137">
        <f>'将来負担比率（分子）の構造'!L$42</f>
        <v>1216</v>
      </c>
      <c r="L65" s="137"/>
      <c r="M65" s="137"/>
      <c r="N65" s="137">
        <f>'将来負担比率（分子）の構造'!M$42</f>
        <v>1131</v>
      </c>
      <c r="O65" s="137"/>
      <c r="P65" s="137"/>
    </row>
    <row r="66" spans="1:16">
      <c r="A66" s="137" t="s">
        <v>25</v>
      </c>
      <c r="B66" s="137">
        <f>'将来負担比率（分子）の構造'!I$41</f>
        <v>92083</v>
      </c>
      <c r="C66" s="137"/>
      <c r="D66" s="137"/>
      <c r="E66" s="137">
        <f>'将来負担比率（分子）の構造'!J$41</f>
        <v>94581</v>
      </c>
      <c r="F66" s="137"/>
      <c r="G66" s="137"/>
      <c r="H66" s="137">
        <f>'将来負担比率（分子）の構造'!K$41</f>
        <v>97135</v>
      </c>
      <c r="I66" s="137"/>
      <c r="J66" s="137"/>
      <c r="K66" s="137">
        <f>'将来負担比率（分子）の構造'!L$41</f>
        <v>102664</v>
      </c>
      <c r="L66" s="137"/>
      <c r="M66" s="137"/>
      <c r="N66" s="137">
        <f>'将来負担比率（分子）の構造'!M$41</f>
        <v>106323</v>
      </c>
      <c r="O66" s="137"/>
      <c r="P66" s="137"/>
    </row>
    <row r="67" spans="1:16">
      <c r="A67" s="137" t="s">
        <v>63</v>
      </c>
      <c r="B67" s="137" t="e">
        <f>NA()</f>
        <v>#N/A</v>
      </c>
      <c r="C67" s="137">
        <f>IF(ISNUMBER('将来負担比率（分子）の構造'!I$53), IF('将来負担比率（分子）の構造'!I$53 &lt; 0, 0, '将来負担比率（分子）の構造'!I$53), NA())</f>
        <v>29809</v>
      </c>
      <c r="D67" s="137" t="e">
        <f>NA()</f>
        <v>#N/A</v>
      </c>
      <c r="E67" s="137" t="e">
        <f>NA()</f>
        <v>#N/A</v>
      </c>
      <c r="F67" s="137">
        <f>IF(ISNUMBER('将来負担比率（分子）の構造'!J$53), IF('将来負担比率（分子）の構造'!J$53 &lt; 0, 0, '将来負担比率（分子）の構造'!J$53), NA())</f>
        <v>29720</v>
      </c>
      <c r="G67" s="137" t="e">
        <f>NA()</f>
        <v>#N/A</v>
      </c>
      <c r="H67" s="137" t="e">
        <f>NA()</f>
        <v>#N/A</v>
      </c>
      <c r="I67" s="137">
        <f>IF(ISNUMBER('将来負担比率（分子）の構造'!K$53), IF('将来負担比率（分子）の構造'!K$53 &lt; 0, 0, '将来負担比率（分子）の構造'!K$53), NA())</f>
        <v>25703</v>
      </c>
      <c r="J67" s="137" t="e">
        <f>NA()</f>
        <v>#N/A</v>
      </c>
      <c r="K67" s="137" t="e">
        <f>NA()</f>
        <v>#N/A</v>
      </c>
      <c r="L67" s="137">
        <f>IF(ISNUMBER('将来負担比率（分子）の構造'!L$53), IF('将来負担比率（分子）の構造'!L$53 &lt; 0, 0, '将来負担比率（分子）の構造'!L$53), NA())</f>
        <v>23973</v>
      </c>
      <c r="M67" s="137" t="e">
        <f>NA()</f>
        <v>#N/A</v>
      </c>
      <c r="N67" s="137" t="e">
        <f>NA()</f>
        <v>#N/A</v>
      </c>
      <c r="O67" s="137">
        <f>IF(ISNUMBER('将来負担比率（分子）の構造'!M$53), IF('将来負担比率（分子）の構造'!M$53 &lt; 0, 0, '将来負担比率（分子）の構造'!M$53), NA())</f>
        <v>23798</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40892150</v>
      </c>
      <c r="S5" s="615"/>
      <c r="T5" s="615"/>
      <c r="U5" s="615"/>
      <c r="V5" s="615"/>
      <c r="W5" s="615"/>
      <c r="X5" s="615"/>
      <c r="Y5" s="616"/>
      <c r="Z5" s="617">
        <v>37.200000000000003</v>
      </c>
      <c r="AA5" s="617"/>
      <c r="AB5" s="617"/>
      <c r="AC5" s="617"/>
      <c r="AD5" s="618">
        <v>38476098</v>
      </c>
      <c r="AE5" s="618"/>
      <c r="AF5" s="618"/>
      <c r="AG5" s="618"/>
      <c r="AH5" s="618"/>
      <c r="AI5" s="618"/>
      <c r="AJ5" s="618"/>
      <c r="AK5" s="618"/>
      <c r="AL5" s="619">
        <v>60.8</v>
      </c>
      <c r="AM5" s="620"/>
      <c r="AN5" s="620"/>
      <c r="AO5" s="621"/>
      <c r="AP5" s="611" t="s">
        <v>209</v>
      </c>
      <c r="AQ5" s="612"/>
      <c r="AR5" s="612"/>
      <c r="AS5" s="612"/>
      <c r="AT5" s="612"/>
      <c r="AU5" s="612"/>
      <c r="AV5" s="612"/>
      <c r="AW5" s="612"/>
      <c r="AX5" s="612"/>
      <c r="AY5" s="612"/>
      <c r="AZ5" s="612"/>
      <c r="BA5" s="612"/>
      <c r="BB5" s="612"/>
      <c r="BC5" s="612"/>
      <c r="BD5" s="612"/>
      <c r="BE5" s="612"/>
      <c r="BF5" s="613"/>
      <c r="BG5" s="625">
        <v>38651544</v>
      </c>
      <c r="BH5" s="626"/>
      <c r="BI5" s="626"/>
      <c r="BJ5" s="626"/>
      <c r="BK5" s="626"/>
      <c r="BL5" s="626"/>
      <c r="BM5" s="626"/>
      <c r="BN5" s="627"/>
      <c r="BO5" s="628">
        <v>94.5</v>
      </c>
      <c r="BP5" s="628"/>
      <c r="BQ5" s="628"/>
      <c r="BR5" s="628"/>
      <c r="BS5" s="629">
        <v>220813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958098</v>
      </c>
      <c r="S6" s="626"/>
      <c r="T6" s="626"/>
      <c r="U6" s="626"/>
      <c r="V6" s="626"/>
      <c r="W6" s="626"/>
      <c r="X6" s="626"/>
      <c r="Y6" s="627"/>
      <c r="Z6" s="628">
        <v>0.9</v>
      </c>
      <c r="AA6" s="628"/>
      <c r="AB6" s="628"/>
      <c r="AC6" s="628"/>
      <c r="AD6" s="629">
        <v>958098</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38651544</v>
      </c>
      <c r="BH6" s="626"/>
      <c r="BI6" s="626"/>
      <c r="BJ6" s="626"/>
      <c r="BK6" s="626"/>
      <c r="BL6" s="626"/>
      <c r="BM6" s="626"/>
      <c r="BN6" s="627"/>
      <c r="BO6" s="628">
        <v>94.5</v>
      </c>
      <c r="BP6" s="628"/>
      <c r="BQ6" s="628"/>
      <c r="BR6" s="628"/>
      <c r="BS6" s="629">
        <v>220813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616392</v>
      </c>
      <c r="CS6" s="626"/>
      <c r="CT6" s="626"/>
      <c r="CU6" s="626"/>
      <c r="CV6" s="626"/>
      <c r="CW6" s="626"/>
      <c r="CX6" s="626"/>
      <c r="CY6" s="627"/>
      <c r="CZ6" s="628">
        <v>0.6</v>
      </c>
      <c r="DA6" s="628"/>
      <c r="DB6" s="628"/>
      <c r="DC6" s="628"/>
      <c r="DD6" s="634">
        <v>22658</v>
      </c>
      <c r="DE6" s="626"/>
      <c r="DF6" s="626"/>
      <c r="DG6" s="626"/>
      <c r="DH6" s="626"/>
      <c r="DI6" s="626"/>
      <c r="DJ6" s="626"/>
      <c r="DK6" s="626"/>
      <c r="DL6" s="626"/>
      <c r="DM6" s="626"/>
      <c r="DN6" s="626"/>
      <c r="DO6" s="626"/>
      <c r="DP6" s="627"/>
      <c r="DQ6" s="634">
        <v>616392</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71457</v>
      </c>
      <c r="S7" s="626"/>
      <c r="T7" s="626"/>
      <c r="U7" s="626"/>
      <c r="V7" s="626"/>
      <c r="W7" s="626"/>
      <c r="X7" s="626"/>
      <c r="Y7" s="627"/>
      <c r="Z7" s="628">
        <v>0.1</v>
      </c>
      <c r="AA7" s="628"/>
      <c r="AB7" s="628"/>
      <c r="AC7" s="628"/>
      <c r="AD7" s="629">
        <v>71457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19485131</v>
      </c>
      <c r="BH7" s="626"/>
      <c r="BI7" s="626"/>
      <c r="BJ7" s="626"/>
      <c r="BK7" s="626"/>
      <c r="BL7" s="626"/>
      <c r="BM7" s="626"/>
      <c r="BN7" s="627"/>
      <c r="BO7" s="628">
        <v>47.7</v>
      </c>
      <c r="BP7" s="628"/>
      <c r="BQ7" s="628"/>
      <c r="BR7" s="628"/>
      <c r="BS7" s="629">
        <v>220813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12425162</v>
      </c>
      <c r="CS7" s="626"/>
      <c r="CT7" s="626"/>
      <c r="CU7" s="626"/>
      <c r="CV7" s="626"/>
      <c r="CW7" s="626"/>
      <c r="CX7" s="626"/>
      <c r="CY7" s="627"/>
      <c r="CZ7" s="628">
        <v>11.3</v>
      </c>
      <c r="DA7" s="628"/>
      <c r="DB7" s="628"/>
      <c r="DC7" s="628"/>
      <c r="DD7" s="634">
        <v>1029719</v>
      </c>
      <c r="DE7" s="626"/>
      <c r="DF7" s="626"/>
      <c r="DG7" s="626"/>
      <c r="DH7" s="626"/>
      <c r="DI7" s="626"/>
      <c r="DJ7" s="626"/>
      <c r="DK7" s="626"/>
      <c r="DL7" s="626"/>
      <c r="DM7" s="626"/>
      <c r="DN7" s="626"/>
      <c r="DO7" s="626"/>
      <c r="DP7" s="627"/>
      <c r="DQ7" s="634">
        <v>10056031</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174930</v>
      </c>
      <c r="S8" s="626"/>
      <c r="T8" s="626"/>
      <c r="U8" s="626"/>
      <c r="V8" s="626"/>
      <c r="W8" s="626"/>
      <c r="X8" s="626"/>
      <c r="Y8" s="627"/>
      <c r="Z8" s="628">
        <v>0.2</v>
      </c>
      <c r="AA8" s="628"/>
      <c r="AB8" s="628"/>
      <c r="AC8" s="628"/>
      <c r="AD8" s="629">
        <v>174930</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476954</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39281860</v>
      </c>
      <c r="CS8" s="626"/>
      <c r="CT8" s="626"/>
      <c r="CU8" s="626"/>
      <c r="CV8" s="626"/>
      <c r="CW8" s="626"/>
      <c r="CX8" s="626"/>
      <c r="CY8" s="627"/>
      <c r="CZ8" s="628">
        <v>35.799999999999997</v>
      </c>
      <c r="DA8" s="628"/>
      <c r="DB8" s="628"/>
      <c r="DC8" s="628"/>
      <c r="DD8" s="634">
        <v>514266</v>
      </c>
      <c r="DE8" s="626"/>
      <c r="DF8" s="626"/>
      <c r="DG8" s="626"/>
      <c r="DH8" s="626"/>
      <c r="DI8" s="626"/>
      <c r="DJ8" s="626"/>
      <c r="DK8" s="626"/>
      <c r="DL8" s="626"/>
      <c r="DM8" s="626"/>
      <c r="DN8" s="626"/>
      <c r="DO8" s="626"/>
      <c r="DP8" s="627"/>
      <c r="DQ8" s="634">
        <v>19243767</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103059</v>
      </c>
      <c r="S9" s="626"/>
      <c r="T9" s="626"/>
      <c r="U9" s="626"/>
      <c r="V9" s="626"/>
      <c r="W9" s="626"/>
      <c r="X9" s="626"/>
      <c r="Y9" s="627"/>
      <c r="Z9" s="628">
        <v>0.1</v>
      </c>
      <c r="AA9" s="628"/>
      <c r="AB9" s="628"/>
      <c r="AC9" s="628"/>
      <c r="AD9" s="629">
        <v>103059</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15443495</v>
      </c>
      <c r="BH9" s="626"/>
      <c r="BI9" s="626"/>
      <c r="BJ9" s="626"/>
      <c r="BK9" s="626"/>
      <c r="BL9" s="626"/>
      <c r="BM9" s="626"/>
      <c r="BN9" s="627"/>
      <c r="BO9" s="628">
        <v>37.799999999999997</v>
      </c>
      <c r="BP9" s="628"/>
      <c r="BQ9" s="628"/>
      <c r="BR9" s="628"/>
      <c r="BS9" s="634" t="s">
        <v>113</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9363803</v>
      </c>
      <c r="CS9" s="626"/>
      <c r="CT9" s="626"/>
      <c r="CU9" s="626"/>
      <c r="CV9" s="626"/>
      <c r="CW9" s="626"/>
      <c r="CX9" s="626"/>
      <c r="CY9" s="627"/>
      <c r="CZ9" s="628">
        <v>8.5</v>
      </c>
      <c r="DA9" s="628"/>
      <c r="DB9" s="628"/>
      <c r="DC9" s="628"/>
      <c r="DD9" s="634">
        <v>449613</v>
      </c>
      <c r="DE9" s="626"/>
      <c r="DF9" s="626"/>
      <c r="DG9" s="626"/>
      <c r="DH9" s="626"/>
      <c r="DI9" s="626"/>
      <c r="DJ9" s="626"/>
      <c r="DK9" s="626"/>
      <c r="DL9" s="626"/>
      <c r="DM9" s="626"/>
      <c r="DN9" s="626"/>
      <c r="DO9" s="626"/>
      <c r="DP9" s="627"/>
      <c r="DQ9" s="634">
        <v>8396299</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4765049</v>
      </c>
      <c r="S10" s="626"/>
      <c r="T10" s="626"/>
      <c r="U10" s="626"/>
      <c r="V10" s="626"/>
      <c r="W10" s="626"/>
      <c r="X10" s="626"/>
      <c r="Y10" s="627"/>
      <c r="Z10" s="628">
        <v>4.3</v>
      </c>
      <c r="AA10" s="628"/>
      <c r="AB10" s="628"/>
      <c r="AC10" s="628"/>
      <c r="AD10" s="629">
        <v>4765049</v>
      </c>
      <c r="AE10" s="629"/>
      <c r="AF10" s="629"/>
      <c r="AG10" s="629"/>
      <c r="AH10" s="629"/>
      <c r="AI10" s="629"/>
      <c r="AJ10" s="629"/>
      <c r="AK10" s="629"/>
      <c r="AL10" s="630">
        <v>7.5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864759</v>
      </c>
      <c r="BH10" s="626"/>
      <c r="BI10" s="626"/>
      <c r="BJ10" s="626"/>
      <c r="BK10" s="626"/>
      <c r="BL10" s="626"/>
      <c r="BM10" s="626"/>
      <c r="BN10" s="627"/>
      <c r="BO10" s="628">
        <v>2.1</v>
      </c>
      <c r="BP10" s="628"/>
      <c r="BQ10" s="628"/>
      <c r="BR10" s="628"/>
      <c r="BS10" s="634" t="s">
        <v>113</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57049</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29309</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313817</v>
      </c>
      <c r="S11" s="626"/>
      <c r="T11" s="626"/>
      <c r="U11" s="626"/>
      <c r="V11" s="626"/>
      <c r="W11" s="626"/>
      <c r="X11" s="626"/>
      <c r="Y11" s="627"/>
      <c r="Z11" s="628">
        <v>0.3</v>
      </c>
      <c r="AA11" s="628"/>
      <c r="AB11" s="628"/>
      <c r="AC11" s="628"/>
      <c r="AD11" s="629">
        <v>313817</v>
      </c>
      <c r="AE11" s="629"/>
      <c r="AF11" s="629"/>
      <c r="AG11" s="629"/>
      <c r="AH11" s="629"/>
      <c r="AI11" s="629"/>
      <c r="AJ11" s="629"/>
      <c r="AK11" s="629"/>
      <c r="AL11" s="630">
        <v>0.5</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2699923</v>
      </c>
      <c r="BH11" s="626"/>
      <c r="BI11" s="626"/>
      <c r="BJ11" s="626"/>
      <c r="BK11" s="626"/>
      <c r="BL11" s="626"/>
      <c r="BM11" s="626"/>
      <c r="BN11" s="627"/>
      <c r="BO11" s="628">
        <v>6.6</v>
      </c>
      <c r="BP11" s="628"/>
      <c r="BQ11" s="628"/>
      <c r="BR11" s="628"/>
      <c r="BS11" s="634">
        <v>220813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2497659</v>
      </c>
      <c r="CS11" s="626"/>
      <c r="CT11" s="626"/>
      <c r="CU11" s="626"/>
      <c r="CV11" s="626"/>
      <c r="CW11" s="626"/>
      <c r="CX11" s="626"/>
      <c r="CY11" s="627"/>
      <c r="CZ11" s="628">
        <v>2.2999999999999998</v>
      </c>
      <c r="DA11" s="628"/>
      <c r="DB11" s="628"/>
      <c r="DC11" s="628"/>
      <c r="DD11" s="634">
        <v>656721</v>
      </c>
      <c r="DE11" s="626"/>
      <c r="DF11" s="626"/>
      <c r="DG11" s="626"/>
      <c r="DH11" s="626"/>
      <c r="DI11" s="626"/>
      <c r="DJ11" s="626"/>
      <c r="DK11" s="626"/>
      <c r="DL11" s="626"/>
      <c r="DM11" s="626"/>
      <c r="DN11" s="626"/>
      <c r="DO11" s="626"/>
      <c r="DP11" s="627"/>
      <c r="DQ11" s="634">
        <v>1753082</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16720043</v>
      </c>
      <c r="BH12" s="626"/>
      <c r="BI12" s="626"/>
      <c r="BJ12" s="626"/>
      <c r="BK12" s="626"/>
      <c r="BL12" s="626"/>
      <c r="BM12" s="626"/>
      <c r="BN12" s="627"/>
      <c r="BO12" s="628">
        <v>40.9</v>
      </c>
      <c r="BP12" s="628"/>
      <c r="BQ12" s="628"/>
      <c r="BR12" s="628"/>
      <c r="BS12" s="634" t="s">
        <v>113</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1110482</v>
      </c>
      <c r="CS12" s="626"/>
      <c r="CT12" s="626"/>
      <c r="CU12" s="626"/>
      <c r="CV12" s="626"/>
      <c r="CW12" s="626"/>
      <c r="CX12" s="626"/>
      <c r="CY12" s="627"/>
      <c r="CZ12" s="628">
        <v>1</v>
      </c>
      <c r="DA12" s="628"/>
      <c r="DB12" s="628"/>
      <c r="DC12" s="628"/>
      <c r="DD12" s="634">
        <v>22669</v>
      </c>
      <c r="DE12" s="626"/>
      <c r="DF12" s="626"/>
      <c r="DG12" s="626"/>
      <c r="DH12" s="626"/>
      <c r="DI12" s="626"/>
      <c r="DJ12" s="626"/>
      <c r="DK12" s="626"/>
      <c r="DL12" s="626"/>
      <c r="DM12" s="626"/>
      <c r="DN12" s="626"/>
      <c r="DO12" s="626"/>
      <c r="DP12" s="627"/>
      <c r="DQ12" s="634">
        <v>952035</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255390</v>
      </c>
      <c r="S13" s="626"/>
      <c r="T13" s="626"/>
      <c r="U13" s="626"/>
      <c r="V13" s="626"/>
      <c r="W13" s="626"/>
      <c r="X13" s="626"/>
      <c r="Y13" s="627"/>
      <c r="Z13" s="628">
        <v>0.2</v>
      </c>
      <c r="AA13" s="628"/>
      <c r="AB13" s="628"/>
      <c r="AC13" s="628"/>
      <c r="AD13" s="629">
        <v>255390</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16660825</v>
      </c>
      <c r="BH13" s="626"/>
      <c r="BI13" s="626"/>
      <c r="BJ13" s="626"/>
      <c r="BK13" s="626"/>
      <c r="BL13" s="626"/>
      <c r="BM13" s="626"/>
      <c r="BN13" s="627"/>
      <c r="BO13" s="628">
        <v>40.700000000000003</v>
      </c>
      <c r="BP13" s="628"/>
      <c r="BQ13" s="628"/>
      <c r="BR13" s="628"/>
      <c r="BS13" s="634" t="s">
        <v>113</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13706432</v>
      </c>
      <c r="CS13" s="626"/>
      <c r="CT13" s="626"/>
      <c r="CU13" s="626"/>
      <c r="CV13" s="626"/>
      <c r="CW13" s="626"/>
      <c r="CX13" s="626"/>
      <c r="CY13" s="627"/>
      <c r="CZ13" s="628">
        <v>12.5</v>
      </c>
      <c r="DA13" s="628"/>
      <c r="DB13" s="628"/>
      <c r="DC13" s="628"/>
      <c r="DD13" s="634">
        <v>4934261</v>
      </c>
      <c r="DE13" s="626"/>
      <c r="DF13" s="626"/>
      <c r="DG13" s="626"/>
      <c r="DH13" s="626"/>
      <c r="DI13" s="626"/>
      <c r="DJ13" s="626"/>
      <c r="DK13" s="626"/>
      <c r="DL13" s="626"/>
      <c r="DM13" s="626"/>
      <c r="DN13" s="626"/>
      <c r="DO13" s="626"/>
      <c r="DP13" s="627"/>
      <c r="DQ13" s="634">
        <v>11087671</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691243</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3899825</v>
      </c>
      <c r="CS14" s="626"/>
      <c r="CT14" s="626"/>
      <c r="CU14" s="626"/>
      <c r="CV14" s="626"/>
      <c r="CW14" s="626"/>
      <c r="CX14" s="626"/>
      <c r="CY14" s="627"/>
      <c r="CZ14" s="628">
        <v>3.6</v>
      </c>
      <c r="DA14" s="628"/>
      <c r="DB14" s="628"/>
      <c r="DC14" s="628"/>
      <c r="DD14" s="634">
        <v>438028</v>
      </c>
      <c r="DE14" s="626"/>
      <c r="DF14" s="626"/>
      <c r="DG14" s="626"/>
      <c r="DH14" s="626"/>
      <c r="DI14" s="626"/>
      <c r="DJ14" s="626"/>
      <c r="DK14" s="626"/>
      <c r="DL14" s="626"/>
      <c r="DM14" s="626"/>
      <c r="DN14" s="626"/>
      <c r="DO14" s="626"/>
      <c r="DP14" s="627"/>
      <c r="DQ14" s="634">
        <v>3474439</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175316</v>
      </c>
      <c r="S15" s="626"/>
      <c r="T15" s="626"/>
      <c r="U15" s="626"/>
      <c r="V15" s="626"/>
      <c r="W15" s="626"/>
      <c r="X15" s="626"/>
      <c r="Y15" s="627"/>
      <c r="Z15" s="628">
        <v>0.2</v>
      </c>
      <c r="AA15" s="628"/>
      <c r="AB15" s="628"/>
      <c r="AC15" s="628"/>
      <c r="AD15" s="629">
        <v>175316</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1755127</v>
      </c>
      <c r="BH15" s="626"/>
      <c r="BI15" s="626"/>
      <c r="BJ15" s="626"/>
      <c r="BK15" s="626"/>
      <c r="BL15" s="626"/>
      <c r="BM15" s="626"/>
      <c r="BN15" s="627"/>
      <c r="BO15" s="628">
        <v>4.3</v>
      </c>
      <c r="BP15" s="628"/>
      <c r="BQ15" s="628"/>
      <c r="BR15" s="628"/>
      <c r="BS15" s="634" t="s">
        <v>113</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16493506</v>
      </c>
      <c r="CS15" s="626"/>
      <c r="CT15" s="626"/>
      <c r="CU15" s="626"/>
      <c r="CV15" s="626"/>
      <c r="CW15" s="626"/>
      <c r="CX15" s="626"/>
      <c r="CY15" s="627"/>
      <c r="CZ15" s="628">
        <v>15.1</v>
      </c>
      <c r="DA15" s="628"/>
      <c r="DB15" s="628"/>
      <c r="DC15" s="628"/>
      <c r="DD15" s="634">
        <v>7716305</v>
      </c>
      <c r="DE15" s="626"/>
      <c r="DF15" s="626"/>
      <c r="DG15" s="626"/>
      <c r="DH15" s="626"/>
      <c r="DI15" s="626"/>
      <c r="DJ15" s="626"/>
      <c r="DK15" s="626"/>
      <c r="DL15" s="626"/>
      <c r="DM15" s="626"/>
      <c r="DN15" s="626"/>
      <c r="DO15" s="626"/>
      <c r="DP15" s="627"/>
      <c r="DQ15" s="634">
        <v>9198059</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19005423</v>
      </c>
      <c r="S16" s="626"/>
      <c r="T16" s="626"/>
      <c r="U16" s="626"/>
      <c r="V16" s="626"/>
      <c r="W16" s="626"/>
      <c r="X16" s="626"/>
      <c r="Y16" s="627"/>
      <c r="Z16" s="628">
        <v>17.3</v>
      </c>
      <c r="AA16" s="628"/>
      <c r="AB16" s="628"/>
      <c r="AC16" s="628"/>
      <c r="AD16" s="629">
        <v>17383661</v>
      </c>
      <c r="AE16" s="629"/>
      <c r="AF16" s="629"/>
      <c r="AG16" s="629"/>
      <c r="AH16" s="629"/>
      <c r="AI16" s="629"/>
      <c r="AJ16" s="629"/>
      <c r="AK16" s="629"/>
      <c r="AL16" s="630">
        <v>27.5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322419</v>
      </c>
      <c r="CS16" s="626"/>
      <c r="CT16" s="626"/>
      <c r="CU16" s="626"/>
      <c r="CV16" s="626"/>
      <c r="CW16" s="626"/>
      <c r="CX16" s="626"/>
      <c r="CY16" s="627"/>
      <c r="CZ16" s="628">
        <v>0.3</v>
      </c>
      <c r="DA16" s="628"/>
      <c r="DB16" s="628"/>
      <c r="DC16" s="628"/>
      <c r="DD16" s="634" t="s">
        <v>113</v>
      </c>
      <c r="DE16" s="626"/>
      <c r="DF16" s="626"/>
      <c r="DG16" s="626"/>
      <c r="DH16" s="626"/>
      <c r="DI16" s="626"/>
      <c r="DJ16" s="626"/>
      <c r="DK16" s="626"/>
      <c r="DL16" s="626"/>
      <c r="DM16" s="626"/>
      <c r="DN16" s="626"/>
      <c r="DO16" s="626"/>
      <c r="DP16" s="627"/>
      <c r="DQ16" s="634">
        <v>62022</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17383661</v>
      </c>
      <c r="S17" s="626"/>
      <c r="T17" s="626"/>
      <c r="U17" s="626"/>
      <c r="V17" s="626"/>
      <c r="W17" s="626"/>
      <c r="X17" s="626"/>
      <c r="Y17" s="627"/>
      <c r="Z17" s="628">
        <v>15.8</v>
      </c>
      <c r="AA17" s="628"/>
      <c r="AB17" s="628"/>
      <c r="AC17" s="628"/>
      <c r="AD17" s="629">
        <v>17383661</v>
      </c>
      <c r="AE17" s="629"/>
      <c r="AF17" s="629"/>
      <c r="AG17" s="629"/>
      <c r="AH17" s="629"/>
      <c r="AI17" s="629"/>
      <c r="AJ17" s="629"/>
      <c r="AK17" s="629"/>
      <c r="AL17" s="630">
        <v>27.5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9807824</v>
      </c>
      <c r="CS17" s="626"/>
      <c r="CT17" s="626"/>
      <c r="CU17" s="626"/>
      <c r="CV17" s="626"/>
      <c r="CW17" s="626"/>
      <c r="CX17" s="626"/>
      <c r="CY17" s="627"/>
      <c r="CZ17" s="628">
        <v>9</v>
      </c>
      <c r="DA17" s="628"/>
      <c r="DB17" s="628"/>
      <c r="DC17" s="628"/>
      <c r="DD17" s="634" t="s">
        <v>113</v>
      </c>
      <c r="DE17" s="626"/>
      <c r="DF17" s="626"/>
      <c r="DG17" s="626"/>
      <c r="DH17" s="626"/>
      <c r="DI17" s="626"/>
      <c r="DJ17" s="626"/>
      <c r="DK17" s="626"/>
      <c r="DL17" s="626"/>
      <c r="DM17" s="626"/>
      <c r="DN17" s="626"/>
      <c r="DO17" s="626"/>
      <c r="DP17" s="627"/>
      <c r="DQ17" s="634">
        <v>9687478</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1621754</v>
      </c>
      <c r="S18" s="626"/>
      <c r="T18" s="626"/>
      <c r="U18" s="626"/>
      <c r="V18" s="626"/>
      <c r="W18" s="626"/>
      <c r="X18" s="626"/>
      <c r="Y18" s="627"/>
      <c r="Z18" s="628">
        <v>1.5</v>
      </c>
      <c r="AA18" s="628"/>
      <c r="AB18" s="628"/>
      <c r="AC18" s="628"/>
      <c r="AD18" s="629" t="s">
        <v>113</v>
      </c>
      <c r="AE18" s="629"/>
      <c r="AF18" s="629"/>
      <c r="AG18" s="629"/>
      <c r="AH18" s="629"/>
      <c r="AI18" s="629"/>
      <c r="AJ18" s="629"/>
      <c r="AK18" s="629"/>
      <c r="AL18" s="630" t="s">
        <v>113</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8</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2240606</v>
      </c>
      <c r="BH19" s="626"/>
      <c r="BI19" s="626"/>
      <c r="BJ19" s="626"/>
      <c r="BK19" s="626"/>
      <c r="BL19" s="626"/>
      <c r="BM19" s="626"/>
      <c r="BN19" s="627"/>
      <c r="BO19" s="628">
        <v>5.5</v>
      </c>
      <c r="BP19" s="628"/>
      <c r="BQ19" s="628"/>
      <c r="BR19" s="628"/>
      <c r="BS19" s="634" t="s">
        <v>113</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66714689</v>
      </c>
      <c r="S20" s="626"/>
      <c r="T20" s="626"/>
      <c r="U20" s="626"/>
      <c r="V20" s="626"/>
      <c r="W20" s="626"/>
      <c r="X20" s="626"/>
      <c r="Y20" s="627"/>
      <c r="Z20" s="628">
        <v>60.6</v>
      </c>
      <c r="AA20" s="628"/>
      <c r="AB20" s="628"/>
      <c r="AC20" s="628"/>
      <c r="AD20" s="629">
        <v>62676875</v>
      </c>
      <c r="AE20" s="629"/>
      <c r="AF20" s="629"/>
      <c r="AG20" s="629"/>
      <c r="AH20" s="629"/>
      <c r="AI20" s="629"/>
      <c r="AJ20" s="629"/>
      <c r="AK20" s="629"/>
      <c r="AL20" s="630">
        <v>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2240606</v>
      </c>
      <c r="BH20" s="626"/>
      <c r="BI20" s="626"/>
      <c r="BJ20" s="626"/>
      <c r="BK20" s="626"/>
      <c r="BL20" s="626"/>
      <c r="BM20" s="626"/>
      <c r="BN20" s="627"/>
      <c r="BO20" s="628">
        <v>5.5</v>
      </c>
      <c r="BP20" s="628"/>
      <c r="BQ20" s="628"/>
      <c r="BR20" s="628"/>
      <c r="BS20" s="634" t="s">
        <v>113</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109582413</v>
      </c>
      <c r="CS20" s="626"/>
      <c r="CT20" s="626"/>
      <c r="CU20" s="626"/>
      <c r="CV20" s="626"/>
      <c r="CW20" s="626"/>
      <c r="CX20" s="626"/>
      <c r="CY20" s="627"/>
      <c r="CZ20" s="628">
        <v>100</v>
      </c>
      <c r="DA20" s="628"/>
      <c r="DB20" s="628"/>
      <c r="DC20" s="628"/>
      <c r="DD20" s="634">
        <v>15784240</v>
      </c>
      <c r="DE20" s="626"/>
      <c r="DF20" s="626"/>
      <c r="DG20" s="626"/>
      <c r="DH20" s="626"/>
      <c r="DI20" s="626"/>
      <c r="DJ20" s="626"/>
      <c r="DK20" s="626"/>
      <c r="DL20" s="626"/>
      <c r="DM20" s="626"/>
      <c r="DN20" s="626"/>
      <c r="DO20" s="626"/>
      <c r="DP20" s="627"/>
      <c r="DQ20" s="634">
        <v>74556584</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42357</v>
      </c>
      <c r="S21" s="626"/>
      <c r="T21" s="626"/>
      <c r="U21" s="626"/>
      <c r="V21" s="626"/>
      <c r="W21" s="626"/>
      <c r="X21" s="626"/>
      <c r="Y21" s="627"/>
      <c r="Z21" s="628">
        <v>0</v>
      </c>
      <c r="AA21" s="628"/>
      <c r="AB21" s="628"/>
      <c r="AC21" s="628"/>
      <c r="AD21" s="629">
        <v>42357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45367</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1015985</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2425835</v>
      </c>
      <c r="S23" s="626"/>
      <c r="T23" s="626"/>
      <c r="U23" s="626"/>
      <c r="V23" s="626"/>
      <c r="W23" s="626"/>
      <c r="X23" s="626"/>
      <c r="Y23" s="627"/>
      <c r="Z23" s="628">
        <v>2.2000000000000002</v>
      </c>
      <c r="AA23" s="628"/>
      <c r="AB23" s="628"/>
      <c r="AC23" s="628"/>
      <c r="AD23" s="629">
        <v>276801</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2195239</v>
      </c>
      <c r="BH23" s="626"/>
      <c r="BI23" s="626"/>
      <c r="BJ23" s="626"/>
      <c r="BK23" s="626"/>
      <c r="BL23" s="626"/>
      <c r="BM23" s="626"/>
      <c r="BN23" s="627"/>
      <c r="BO23" s="628">
        <v>5.4</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221346</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52745474</v>
      </c>
      <c r="CS24" s="615"/>
      <c r="CT24" s="615"/>
      <c r="CU24" s="615"/>
      <c r="CV24" s="615"/>
      <c r="CW24" s="615"/>
      <c r="CX24" s="615"/>
      <c r="CY24" s="616"/>
      <c r="CZ24" s="652">
        <v>48.1</v>
      </c>
      <c r="DA24" s="653"/>
      <c r="DB24" s="653"/>
      <c r="DC24" s="654"/>
      <c r="DD24" s="651">
        <v>34574994</v>
      </c>
      <c r="DE24" s="615"/>
      <c r="DF24" s="615"/>
      <c r="DG24" s="615"/>
      <c r="DH24" s="615"/>
      <c r="DI24" s="615"/>
      <c r="DJ24" s="615"/>
      <c r="DK24" s="616"/>
      <c r="DL24" s="651">
        <v>34512418</v>
      </c>
      <c r="DM24" s="615"/>
      <c r="DN24" s="615"/>
      <c r="DO24" s="615"/>
      <c r="DP24" s="615"/>
      <c r="DQ24" s="615"/>
      <c r="DR24" s="615"/>
      <c r="DS24" s="615"/>
      <c r="DT24" s="615"/>
      <c r="DU24" s="615"/>
      <c r="DV24" s="616"/>
      <c r="DW24" s="619">
        <v>51.3</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14248176</v>
      </c>
      <c r="S25" s="626"/>
      <c r="T25" s="626"/>
      <c r="U25" s="626"/>
      <c r="V25" s="626"/>
      <c r="W25" s="626"/>
      <c r="X25" s="626"/>
      <c r="Y25" s="627"/>
      <c r="Z25" s="628">
        <v>12.9</v>
      </c>
      <c r="AA25" s="628"/>
      <c r="AB25" s="628"/>
      <c r="AC25" s="628"/>
      <c r="AD25" s="629" t="s">
        <v>113</v>
      </c>
      <c r="AE25" s="629"/>
      <c r="AF25" s="629"/>
      <c r="AG25" s="629"/>
      <c r="AH25" s="629"/>
      <c r="AI25" s="629"/>
      <c r="AJ25" s="629"/>
      <c r="AK25" s="629"/>
      <c r="AL25" s="630" t="s">
        <v>113</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19615129</v>
      </c>
      <c r="CS25" s="657"/>
      <c r="CT25" s="657"/>
      <c r="CU25" s="657"/>
      <c r="CV25" s="657"/>
      <c r="CW25" s="657"/>
      <c r="CX25" s="657"/>
      <c r="CY25" s="658"/>
      <c r="CZ25" s="659">
        <v>17.899999999999999</v>
      </c>
      <c r="DA25" s="660"/>
      <c r="DB25" s="660"/>
      <c r="DC25" s="661"/>
      <c r="DD25" s="634">
        <v>18371190</v>
      </c>
      <c r="DE25" s="657"/>
      <c r="DF25" s="657"/>
      <c r="DG25" s="657"/>
      <c r="DH25" s="657"/>
      <c r="DI25" s="657"/>
      <c r="DJ25" s="657"/>
      <c r="DK25" s="658"/>
      <c r="DL25" s="634">
        <v>18357465</v>
      </c>
      <c r="DM25" s="657"/>
      <c r="DN25" s="657"/>
      <c r="DO25" s="657"/>
      <c r="DP25" s="657"/>
      <c r="DQ25" s="657"/>
      <c r="DR25" s="657"/>
      <c r="DS25" s="657"/>
      <c r="DT25" s="657"/>
      <c r="DU25" s="657"/>
      <c r="DV25" s="658"/>
      <c r="DW25" s="630">
        <v>27.3</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46413</v>
      </c>
      <c r="S26" s="626"/>
      <c r="T26" s="626"/>
      <c r="U26" s="626"/>
      <c r="V26" s="626"/>
      <c r="W26" s="626"/>
      <c r="X26" s="626"/>
      <c r="Y26" s="627"/>
      <c r="Z26" s="628">
        <v>0</v>
      </c>
      <c r="AA26" s="628"/>
      <c r="AB26" s="628"/>
      <c r="AC26" s="628"/>
      <c r="AD26" s="629">
        <v>46413</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13891123</v>
      </c>
      <c r="CS26" s="626"/>
      <c r="CT26" s="626"/>
      <c r="CU26" s="626"/>
      <c r="CV26" s="626"/>
      <c r="CW26" s="626"/>
      <c r="CX26" s="626"/>
      <c r="CY26" s="627"/>
      <c r="CZ26" s="659">
        <v>12.7</v>
      </c>
      <c r="DA26" s="660"/>
      <c r="DB26" s="660"/>
      <c r="DC26" s="661"/>
      <c r="DD26" s="634">
        <v>12722712</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7063119</v>
      </c>
      <c r="S27" s="626"/>
      <c r="T27" s="626"/>
      <c r="U27" s="626"/>
      <c r="V27" s="626"/>
      <c r="W27" s="626"/>
      <c r="X27" s="626"/>
      <c r="Y27" s="627"/>
      <c r="Z27" s="628">
        <v>6.4</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40892150</v>
      </c>
      <c r="BH27" s="626"/>
      <c r="BI27" s="626"/>
      <c r="BJ27" s="626"/>
      <c r="BK27" s="626"/>
      <c r="BL27" s="626"/>
      <c r="BM27" s="626"/>
      <c r="BN27" s="627"/>
      <c r="BO27" s="628">
        <v>100</v>
      </c>
      <c r="BP27" s="628"/>
      <c r="BQ27" s="628"/>
      <c r="BR27" s="628"/>
      <c r="BS27" s="634">
        <v>220813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23322521</v>
      </c>
      <c r="CS27" s="657"/>
      <c r="CT27" s="657"/>
      <c r="CU27" s="657"/>
      <c r="CV27" s="657"/>
      <c r="CW27" s="657"/>
      <c r="CX27" s="657"/>
      <c r="CY27" s="658"/>
      <c r="CZ27" s="659">
        <v>21.3</v>
      </c>
      <c r="DA27" s="660"/>
      <c r="DB27" s="660"/>
      <c r="DC27" s="661"/>
      <c r="DD27" s="634">
        <v>6516326</v>
      </c>
      <c r="DE27" s="657"/>
      <c r="DF27" s="657"/>
      <c r="DG27" s="657"/>
      <c r="DH27" s="657"/>
      <c r="DI27" s="657"/>
      <c r="DJ27" s="657"/>
      <c r="DK27" s="658"/>
      <c r="DL27" s="634">
        <v>6467475</v>
      </c>
      <c r="DM27" s="657"/>
      <c r="DN27" s="657"/>
      <c r="DO27" s="657"/>
      <c r="DP27" s="657"/>
      <c r="DQ27" s="657"/>
      <c r="DR27" s="657"/>
      <c r="DS27" s="657"/>
      <c r="DT27" s="657"/>
      <c r="DU27" s="657"/>
      <c r="DV27" s="658"/>
      <c r="DW27" s="630">
        <v>9.6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211519</v>
      </c>
      <c r="S28" s="626"/>
      <c r="T28" s="626"/>
      <c r="U28" s="626"/>
      <c r="V28" s="626"/>
      <c r="W28" s="626"/>
      <c r="X28" s="626"/>
      <c r="Y28" s="627"/>
      <c r="Z28" s="628">
        <v>0.2</v>
      </c>
      <c r="AA28" s="628"/>
      <c r="AB28" s="628"/>
      <c r="AC28" s="628"/>
      <c r="AD28" s="629">
        <v>88093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9807824</v>
      </c>
      <c r="CS28" s="626"/>
      <c r="CT28" s="626"/>
      <c r="CU28" s="626"/>
      <c r="CV28" s="626"/>
      <c r="CW28" s="626"/>
      <c r="CX28" s="626"/>
      <c r="CY28" s="627"/>
      <c r="CZ28" s="659">
        <v>9</v>
      </c>
      <c r="DA28" s="660"/>
      <c r="DB28" s="660"/>
      <c r="DC28" s="661"/>
      <c r="DD28" s="634">
        <v>9687478</v>
      </c>
      <c r="DE28" s="626"/>
      <c r="DF28" s="626"/>
      <c r="DG28" s="626"/>
      <c r="DH28" s="626"/>
      <c r="DI28" s="626"/>
      <c r="DJ28" s="626"/>
      <c r="DK28" s="627"/>
      <c r="DL28" s="634">
        <v>9687478</v>
      </c>
      <c r="DM28" s="626"/>
      <c r="DN28" s="626"/>
      <c r="DO28" s="626"/>
      <c r="DP28" s="626"/>
      <c r="DQ28" s="626"/>
      <c r="DR28" s="626"/>
      <c r="DS28" s="626"/>
      <c r="DT28" s="626"/>
      <c r="DU28" s="626"/>
      <c r="DV28" s="627"/>
      <c r="DW28" s="630">
        <v>14.4</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19714</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9807808</v>
      </c>
      <c r="CS29" s="657"/>
      <c r="CT29" s="657"/>
      <c r="CU29" s="657"/>
      <c r="CV29" s="657"/>
      <c r="CW29" s="657"/>
      <c r="CX29" s="657"/>
      <c r="CY29" s="658"/>
      <c r="CZ29" s="659">
        <v>9</v>
      </c>
      <c r="DA29" s="660"/>
      <c r="DB29" s="660"/>
      <c r="DC29" s="661"/>
      <c r="DD29" s="634">
        <v>9687462</v>
      </c>
      <c r="DE29" s="657"/>
      <c r="DF29" s="657"/>
      <c r="DG29" s="657"/>
      <c r="DH29" s="657"/>
      <c r="DI29" s="657"/>
      <c r="DJ29" s="657"/>
      <c r="DK29" s="658"/>
      <c r="DL29" s="634">
        <v>9687462</v>
      </c>
      <c r="DM29" s="657"/>
      <c r="DN29" s="657"/>
      <c r="DO29" s="657"/>
      <c r="DP29" s="657"/>
      <c r="DQ29" s="657"/>
      <c r="DR29" s="657"/>
      <c r="DS29" s="657"/>
      <c r="DT29" s="657"/>
      <c r="DU29" s="657"/>
      <c r="DV29" s="658"/>
      <c r="DW29" s="630">
        <v>14.4</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2804986</v>
      </c>
      <c r="S30" s="626"/>
      <c r="T30" s="626"/>
      <c r="U30" s="626"/>
      <c r="V30" s="626"/>
      <c r="W30" s="626"/>
      <c r="X30" s="626"/>
      <c r="Y30" s="627"/>
      <c r="Z30" s="628">
        <v>2.5</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99.2</v>
      </c>
      <c r="BH30" s="684"/>
      <c r="BI30" s="684"/>
      <c r="BJ30" s="684"/>
      <c r="BK30" s="684"/>
      <c r="BL30" s="684"/>
      <c r="BM30" s="620">
        <v>96.5</v>
      </c>
      <c r="BN30" s="684"/>
      <c r="BO30" s="684"/>
      <c r="BP30" s="684"/>
      <c r="BQ30" s="685"/>
      <c r="BR30" s="683">
        <v>99.1</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9020924</v>
      </c>
      <c r="CS30" s="626"/>
      <c r="CT30" s="626"/>
      <c r="CU30" s="626"/>
      <c r="CV30" s="626"/>
      <c r="CW30" s="626"/>
      <c r="CX30" s="626"/>
      <c r="CY30" s="627"/>
      <c r="CZ30" s="659">
        <v>8.1999999999999993</v>
      </c>
      <c r="DA30" s="660"/>
      <c r="DB30" s="660"/>
      <c r="DC30" s="661"/>
      <c r="DD30" s="634">
        <v>8903111</v>
      </c>
      <c r="DE30" s="626"/>
      <c r="DF30" s="626"/>
      <c r="DG30" s="626"/>
      <c r="DH30" s="626"/>
      <c r="DI30" s="626"/>
      <c r="DJ30" s="626"/>
      <c r="DK30" s="627"/>
      <c r="DL30" s="634">
        <v>8903111</v>
      </c>
      <c r="DM30" s="626"/>
      <c r="DN30" s="626"/>
      <c r="DO30" s="626"/>
      <c r="DP30" s="626"/>
      <c r="DQ30" s="626"/>
      <c r="DR30" s="626"/>
      <c r="DS30" s="626"/>
      <c r="DT30" s="626"/>
      <c r="DU30" s="626"/>
      <c r="DV30" s="627"/>
      <c r="DW30" s="630">
        <v>13.2</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1031878</v>
      </c>
      <c r="S31" s="626"/>
      <c r="T31" s="626"/>
      <c r="U31" s="626"/>
      <c r="V31" s="626"/>
      <c r="W31" s="626"/>
      <c r="X31" s="626"/>
      <c r="Y31" s="627"/>
      <c r="Z31" s="628">
        <v>0.9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57"/>
      <c r="BI31" s="657"/>
      <c r="BJ31" s="657"/>
      <c r="BK31" s="657"/>
      <c r="BL31" s="657"/>
      <c r="BM31" s="631">
        <v>97.4</v>
      </c>
      <c r="BN31" s="681"/>
      <c r="BO31" s="681"/>
      <c r="BP31" s="681"/>
      <c r="BQ31" s="682"/>
      <c r="BR31" s="680">
        <v>99.3</v>
      </c>
      <c r="BS31" s="657"/>
      <c r="BT31" s="657"/>
      <c r="BU31" s="657"/>
      <c r="BV31" s="657"/>
      <c r="BW31" s="657"/>
      <c r="BX31" s="631">
        <v>96.9</v>
      </c>
      <c r="BY31" s="681"/>
      <c r="BZ31" s="681"/>
      <c r="CA31" s="681"/>
      <c r="CB31" s="682"/>
      <c r="CD31" s="688"/>
      <c r="CE31" s="689"/>
      <c r="CF31" s="639" t="s">
        <v>296</v>
      </c>
      <c r="CG31" s="640"/>
      <c r="CH31" s="640"/>
      <c r="CI31" s="640"/>
      <c r="CJ31" s="640"/>
      <c r="CK31" s="640"/>
      <c r="CL31" s="640"/>
      <c r="CM31" s="640"/>
      <c r="CN31" s="640"/>
      <c r="CO31" s="640"/>
      <c r="CP31" s="640"/>
      <c r="CQ31" s="641"/>
      <c r="CR31" s="625">
        <v>786884</v>
      </c>
      <c r="CS31" s="657"/>
      <c r="CT31" s="657"/>
      <c r="CU31" s="657"/>
      <c r="CV31" s="657"/>
      <c r="CW31" s="657"/>
      <c r="CX31" s="657"/>
      <c r="CY31" s="658"/>
      <c r="CZ31" s="659">
        <v>0.7</v>
      </c>
      <c r="DA31" s="660"/>
      <c r="DB31" s="660"/>
      <c r="DC31" s="661"/>
      <c r="DD31" s="634">
        <v>784351</v>
      </c>
      <c r="DE31" s="657"/>
      <c r="DF31" s="657"/>
      <c r="DG31" s="657"/>
      <c r="DH31" s="657"/>
      <c r="DI31" s="657"/>
      <c r="DJ31" s="657"/>
      <c r="DK31" s="658"/>
      <c r="DL31" s="634">
        <v>784351</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1528437</v>
      </c>
      <c r="S32" s="626"/>
      <c r="T32" s="626"/>
      <c r="U32" s="626"/>
      <c r="V32" s="626"/>
      <c r="W32" s="626"/>
      <c r="X32" s="626"/>
      <c r="Y32" s="627"/>
      <c r="Z32" s="628">
        <v>1.4</v>
      </c>
      <c r="AA32" s="628"/>
      <c r="AB32" s="628"/>
      <c r="AC32" s="628"/>
      <c r="AD32" s="629">
        <v>155680</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95.5</v>
      </c>
      <c r="BN32" s="693"/>
      <c r="BO32" s="693"/>
      <c r="BP32" s="693"/>
      <c r="BQ32" s="695"/>
      <c r="BR32" s="692">
        <v>98.8</v>
      </c>
      <c r="BS32" s="693"/>
      <c r="BT32" s="693"/>
      <c r="BU32" s="693"/>
      <c r="BV32" s="693"/>
      <c r="BW32" s="693"/>
      <c r="BX32" s="694">
        <v>93.4</v>
      </c>
      <c r="BY32" s="693"/>
      <c r="BZ32" s="693"/>
      <c r="CA32" s="693"/>
      <c r="CB32" s="695"/>
      <c r="CD32" s="690"/>
      <c r="CE32" s="691"/>
      <c r="CF32" s="639" t="s">
        <v>299</v>
      </c>
      <c r="CG32" s="640"/>
      <c r="CH32" s="640"/>
      <c r="CI32" s="640"/>
      <c r="CJ32" s="640"/>
      <c r="CK32" s="640"/>
      <c r="CL32" s="640"/>
      <c r="CM32" s="640"/>
      <c r="CN32" s="640"/>
      <c r="CO32" s="640"/>
      <c r="CP32" s="640"/>
      <c r="CQ32" s="641"/>
      <c r="CR32" s="625">
        <v>16</v>
      </c>
      <c r="CS32" s="626"/>
      <c r="CT32" s="626"/>
      <c r="CU32" s="626"/>
      <c r="CV32" s="626"/>
      <c r="CW32" s="626"/>
      <c r="CX32" s="626"/>
      <c r="CY32" s="627"/>
      <c r="CZ32" s="659">
        <v>0</v>
      </c>
      <c r="DA32" s="660"/>
      <c r="DB32" s="660"/>
      <c r="DC32" s="661"/>
      <c r="DD32" s="634">
        <v>16</v>
      </c>
      <c r="DE32" s="626"/>
      <c r="DF32" s="626"/>
      <c r="DG32" s="626"/>
      <c r="DH32" s="626"/>
      <c r="DI32" s="626"/>
      <c r="DJ32" s="626"/>
      <c r="DK32" s="627"/>
      <c r="DL32" s="634">
        <v>16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12679700</v>
      </c>
      <c r="S33" s="626"/>
      <c r="T33" s="626"/>
      <c r="U33" s="626"/>
      <c r="V33" s="626"/>
      <c r="W33" s="626"/>
      <c r="X33" s="626"/>
      <c r="Y33" s="627"/>
      <c r="Z33" s="628">
        <v>11.5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40730280</v>
      </c>
      <c r="CS33" s="657"/>
      <c r="CT33" s="657"/>
      <c r="CU33" s="657"/>
      <c r="CV33" s="657"/>
      <c r="CW33" s="657"/>
      <c r="CX33" s="657"/>
      <c r="CY33" s="658"/>
      <c r="CZ33" s="659">
        <v>37.200000000000003</v>
      </c>
      <c r="DA33" s="660"/>
      <c r="DB33" s="660"/>
      <c r="DC33" s="661"/>
      <c r="DD33" s="634">
        <v>34729085</v>
      </c>
      <c r="DE33" s="657"/>
      <c r="DF33" s="657"/>
      <c r="DG33" s="657"/>
      <c r="DH33" s="657"/>
      <c r="DI33" s="657"/>
      <c r="DJ33" s="657"/>
      <c r="DK33" s="658"/>
      <c r="DL33" s="634">
        <v>28701973</v>
      </c>
      <c r="DM33" s="657"/>
      <c r="DN33" s="657"/>
      <c r="DO33" s="657"/>
      <c r="DP33" s="657"/>
      <c r="DQ33" s="657"/>
      <c r="DR33" s="657"/>
      <c r="DS33" s="657"/>
      <c r="DT33" s="657"/>
      <c r="DU33" s="657"/>
      <c r="DV33" s="658"/>
      <c r="DW33" s="630">
        <v>42.7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18148728</v>
      </c>
      <c r="CS34" s="626"/>
      <c r="CT34" s="626"/>
      <c r="CU34" s="626"/>
      <c r="CV34" s="626"/>
      <c r="CW34" s="626"/>
      <c r="CX34" s="626"/>
      <c r="CY34" s="627"/>
      <c r="CZ34" s="659">
        <v>16.600000000000001</v>
      </c>
      <c r="DA34" s="660"/>
      <c r="DB34" s="660"/>
      <c r="DC34" s="661"/>
      <c r="DD34" s="634">
        <v>15292962</v>
      </c>
      <c r="DE34" s="626"/>
      <c r="DF34" s="626"/>
      <c r="DG34" s="626"/>
      <c r="DH34" s="626"/>
      <c r="DI34" s="626"/>
      <c r="DJ34" s="626"/>
      <c r="DK34" s="627"/>
      <c r="DL34" s="634">
        <v>13212378</v>
      </c>
      <c r="DM34" s="626"/>
      <c r="DN34" s="626"/>
      <c r="DO34" s="626"/>
      <c r="DP34" s="626"/>
      <c r="DQ34" s="626"/>
      <c r="DR34" s="626"/>
      <c r="DS34" s="626"/>
      <c r="DT34" s="626"/>
      <c r="DU34" s="626"/>
      <c r="DV34" s="627"/>
      <c r="DW34" s="630">
        <v>19.7</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3931100</v>
      </c>
      <c r="S35" s="626"/>
      <c r="T35" s="626"/>
      <c r="U35" s="626"/>
      <c r="V35" s="626"/>
      <c r="W35" s="626"/>
      <c r="X35" s="626"/>
      <c r="Y35" s="627"/>
      <c r="Z35" s="628">
        <v>3.6</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16208942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823692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940585</v>
      </c>
      <c r="CS35" s="657"/>
      <c r="CT35" s="657"/>
      <c r="CU35" s="657"/>
      <c r="CV35" s="657"/>
      <c r="CW35" s="657"/>
      <c r="CX35" s="657"/>
      <c r="CY35" s="658"/>
      <c r="CZ35" s="659">
        <v>0.9</v>
      </c>
      <c r="DA35" s="660"/>
      <c r="DB35" s="660"/>
      <c r="DC35" s="661"/>
      <c r="DD35" s="634">
        <v>806311</v>
      </c>
      <c r="DE35" s="657"/>
      <c r="DF35" s="657"/>
      <c r="DG35" s="657"/>
      <c r="DH35" s="657"/>
      <c r="DI35" s="657"/>
      <c r="DJ35" s="657"/>
      <c r="DK35" s="658"/>
      <c r="DL35" s="634">
        <v>806311</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110054154</v>
      </c>
      <c r="S36" s="698"/>
      <c r="T36" s="698"/>
      <c r="U36" s="698"/>
      <c r="V36" s="698"/>
      <c r="W36" s="698"/>
      <c r="X36" s="698"/>
      <c r="Y36" s="699"/>
      <c r="Z36" s="700">
        <v>100</v>
      </c>
      <c r="AA36" s="700"/>
      <c r="AB36" s="700"/>
      <c r="AC36" s="700"/>
      <c r="AD36" s="701">
        <v>63286219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6333013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753329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10962804</v>
      </c>
      <c r="CS36" s="626"/>
      <c r="CT36" s="626"/>
      <c r="CU36" s="626"/>
      <c r="CV36" s="626"/>
      <c r="CW36" s="626"/>
      <c r="CX36" s="626"/>
      <c r="CY36" s="627"/>
      <c r="CZ36" s="659">
        <v>10</v>
      </c>
      <c r="DA36" s="660"/>
      <c r="DB36" s="660"/>
      <c r="DC36" s="661"/>
      <c r="DD36" s="634">
        <v>9865724</v>
      </c>
      <c r="DE36" s="626"/>
      <c r="DF36" s="626"/>
      <c r="DG36" s="626"/>
      <c r="DH36" s="626"/>
      <c r="DI36" s="626"/>
      <c r="DJ36" s="626"/>
      <c r="DK36" s="627"/>
      <c r="DL36" s="634">
        <v>7230110</v>
      </c>
      <c r="DM36" s="626"/>
      <c r="DN36" s="626"/>
      <c r="DO36" s="626"/>
      <c r="DP36" s="626"/>
      <c r="DQ36" s="626"/>
      <c r="DR36" s="626"/>
      <c r="DS36" s="626"/>
      <c r="DT36" s="626"/>
      <c r="DU36" s="626"/>
      <c r="DV36" s="627"/>
      <c r="DW36" s="630">
        <v>10.8</v>
      </c>
      <c r="DX36" s="655"/>
      <c r="DY36" s="655"/>
      <c r="DZ36" s="655"/>
      <c r="EA36" s="655"/>
      <c r="EB36" s="655"/>
      <c r="EC36" s="656"/>
    </row>
    <row r="37" spans="2:133" ht="11.25" customHeight="1">
      <c r="AQ37" s="704" t="s">
        <v>314</v>
      </c>
      <c r="AR37" s="705"/>
      <c r="AS37" s="705"/>
      <c r="AT37" s="705"/>
      <c r="AU37" s="705"/>
      <c r="AV37" s="705"/>
      <c r="AW37" s="705"/>
      <c r="AX37" s="705"/>
      <c r="AY37" s="706"/>
      <c r="AZ37" s="625">
        <v>410025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37876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44884</v>
      </c>
      <c r="CS37" s="657"/>
      <c r="CT37" s="657"/>
      <c r="CU37" s="657"/>
      <c r="CV37" s="657"/>
      <c r="CW37" s="657"/>
      <c r="CX37" s="657"/>
      <c r="CY37" s="658"/>
      <c r="CZ37" s="659">
        <v>0</v>
      </c>
      <c r="DA37" s="660"/>
      <c r="DB37" s="660"/>
      <c r="DC37" s="661"/>
      <c r="DD37" s="634">
        <v>44884</v>
      </c>
      <c r="DE37" s="657"/>
      <c r="DF37" s="657"/>
      <c r="DG37" s="657"/>
      <c r="DH37" s="657"/>
      <c r="DI37" s="657"/>
      <c r="DJ37" s="657"/>
      <c r="DK37" s="658"/>
      <c r="DL37" s="634">
        <v>44884</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317</v>
      </c>
      <c r="AR38" s="705"/>
      <c r="AS38" s="705"/>
      <c r="AT38" s="705"/>
      <c r="AU38" s="705"/>
      <c r="AV38" s="705"/>
      <c r="AW38" s="705"/>
      <c r="AX38" s="705"/>
      <c r="AY38" s="706"/>
      <c r="AZ38" s="625">
        <v>128731</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59790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10222820</v>
      </c>
      <c r="CS38" s="626"/>
      <c r="CT38" s="626"/>
      <c r="CU38" s="626"/>
      <c r="CV38" s="626"/>
      <c r="CW38" s="626"/>
      <c r="CX38" s="626"/>
      <c r="CY38" s="627"/>
      <c r="CZ38" s="659">
        <v>9.3000000000000007</v>
      </c>
      <c r="DA38" s="660"/>
      <c r="DB38" s="660"/>
      <c r="DC38" s="661"/>
      <c r="DD38" s="634">
        <v>8491017</v>
      </c>
      <c r="DE38" s="626"/>
      <c r="DF38" s="626"/>
      <c r="DG38" s="626"/>
      <c r="DH38" s="626"/>
      <c r="DI38" s="626"/>
      <c r="DJ38" s="626"/>
      <c r="DK38" s="627"/>
      <c r="DL38" s="634">
        <v>7453174</v>
      </c>
      <c r="DM38" s="626"/>
      <c r="DN38" s="626"/>
      <c r="DO38" s="626"/>
      <c r="DP38" s="626"/>
      <c r="DQ38" s="626"/>
      <c r="DR38" s="626"/>
      <c r="DS38" s="626"/>
      <c r="DT38" s="626"/>
      <c r="DU38" s="626"/>
      <c r="DV38" s="627"/>
      <c r="DW38" s="630">
        <v>11.1</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365243</v>
      </c>
      <c r="CS39" s="657"/>
      <c r="CT39" s="657"/>
      <c r="CU39" s="657"/>
      <c r="CV39" s="657"/>
      <c r="CW39" s="657"/>
      <c r="CX39" s="657"/>
      <c r="CY39" s="658"/>
      <c r="CZ39" s="659">
        <v>0.3</v>
      </c>
      <c r="DA39" s="660"/>
      <c r="DB39" s="660"/>
      <c r="DC39" s="661"/>
      <c r="DD39" s="634">
        <v>273071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2193126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90100</v>
      </c>
      <c r="CS40" s="626"/>
      <c r="CT40" s="626"/>
      <c r="CU40" s="626"/>
      <c r="CV40" s="626"/>
      <c r="CW40" s="626"/>
      <c r="CX40" s="626"/>
      <c r="CY40" s="627"/>
      <c r="CZ40" s="659">
        <v>0.1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7144047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16106659</v>
      </c>
      <c r="CS42" s="626"/>
      <c r="CT42" s="626"/>
      <c r="CU42" s="626"/>
      <c r="CV42" s="626"/>
      <c r="CW42" s="626"/>
      <c r="CX42" s="626"/>
      <c r="CY42" s="627"/>
      <c r="CZ42" s="659">
        <v>14.7</v>
      </c>
      <c r="DA42" s="708"/>
      <c r="DB42" s="708"/>
      <c r="DC42" s="709"/>
      <c r="DD42" s="634">
        <v>5252505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1046966</v>
      </c>
      <c r="CS43" s="657"/>
      <c r="CT43" s="657"/>
      <c r="CU43" s="657"/>
      <c r="CV43" s="657"/>
      <c r="CW43" s="657"/>
      <c r="CX43" s="657"/>
      <c r="CY43" s="658"/>
      <c r="CZ43" s="659">
        <v>1</v>
      </c>
      <c r="DA43" s="660"/>
      <c r="DB43" s="660"/>
      <c r="DC43" s="661"/>
      <c r="DD43" s="634">
        <v>1046966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15784240</v>
      </c>
      <c r="CS44" s="626"/>
      <c r="CT44" s="626"/>
      <c r="CU44" s="626"/>
      <c r="CV44" s="626"/>
      <c r="CW44" s="626"/>
      <c r="CX44" s="626"/>
      <c r="CY44" s="627"/>
      <c r="CZ44" s="659">
        <v>14.4</v>
      </c>
      <c r="DA44" s="708"/>
      <c r="DB44" s="708"/>
      <c r="DC44" s="709"/>
      <c r="DD44" s="634">
        <v>5190483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3263079</v>
      </c>
      <c r="CS45" s="657"/>
      <c r="CT45" s="657"/>
      <c r="CU45" s="657"/>
      <c r="CV45" s="657"/>
      <c r="CW45" s="657"/>
      <c r="CX45" s="657"/>
      <c r="CY45" s="658"/>
      <c r="CZ45" s="659">
        <v>3</v>
      </c>
      <c r="DA45" s="660"/>
      <c r="DB45" s="660"/>
      <c r="DC45" s="661"/>
      <c r="DD45" s="634">
        <v>483108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12434753</v>
      </c>
      <c r="CS46" s="626"/>
      <c r="CT46" s="626"/>
      <c r="CU46" s="626"/>
      <c r="CV46" s="626"/>
      <c r="CW46" s="626"/>
      <c r="CX46" s="626"/>
      <c r="CY46" s="627"/>
      <c r="CZ46" s="659">
        <v>11.3</v>
      </c>
      <c r="DA46" s="708"/>
      <c r="DB46" s="708"/>
      <c r="DC46" s="709"/>
      <c r="DD46" s="634">
        <v>4693331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322419</v>
      </c>
      <c r="CS47" s="657"/>
      <c r="CT47" s="657"/>
      <c r="CU47" s="657"/>
      <c r="CV47" s="657"/>
      <c r="CW47" s="657"/>
      <c r="CX47" s="657"/>
      <c r="CY47" s="658"/>
      <c r="CZ47" s="659">
        <v>0.3</v>
      </c>
      <c r="DA47" s="660"/>
      <c r="DB47" s="660"/>
      <c r="DC47" s="661"/>
      <c r="DD47" s="634">
        <v>62022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109582413</v>
      </c>
      <c r="CS49" s="693"/>
      <c r="CT49" s="693"/>
      <c r="CU49" s="693"/>
      <c r="CV49" s="693"/>
      <c r="CW49" s="693"/>
      <c r="CX49" s="693"/>
      <c r="CY49" s="720"/>
      <c r="CZ49" s="721">
        <v>100</v>
      </c>
      <c r="DA49" s="722"/>
      <c r="DB49" s="722"/>
      <c r="DC49" s="723"/>
      <c r="DD49" s="724">
        <v>74556584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0"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109383</v>
      </c>
      <c r="R7" s="755"/>
      <c r="S7" s="755"/>
      <c r="T7" s="755"/>
      <c r="U7" s="755"/>
      <c r="V7" s="755">
        <v>108921</v>
      </c>
      <c r="W7" s="755"/>
      <c r="X7" s="755"/>
      <c r="Y7" s="755"/>
      <c r="Z7" s="755"/>
      <c r="AA7" s="755">
        <v>461</v>
      </c>
      <c r="AB7" s="755"/>
      <c r="AC7" s="755"/>
      <c r="AD7" s="755"/>
      <c r="AE7" s="756"/>
      <c r="AF7" s="757">
        <v>126</v>
      </c>
      <c r="AG7" s="758"/>
      <c r="AH7" s="758"/>
      <c r="AI7" s="758"/>
      <c r="AJ7" s="759"/>
      <c r="AK7" s="794">
        <v>2950</v>
      </c>
      <c r="AL7" s="795"/>
      <c r="AM7" s="795"/>
      <c r="AN7" s="795"/>
      <c r="AO7" s="795"/>
      <c r="AP7" s="795">
        <v>104775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-6</v>
      </c>
      <c r="CI7" s="792"/>
      <c r="CJ7" s="792"/>
      <c r="CK7" s="792"/>
      <c r="CL7" s="793"/>
      <c r="CM7" s="791">
        <v>132</v>
      </c>
      <c r="CN7" s="792"/>
      <c r="CO7" s="792"/>
      <c r="CP7" s="792"/>
      <c r="CQ7" s="793"/>
      <c r="CR7" s="791">
        <v>10</v>
      </c>
      <c r="CS7" s="792"/>
      <c r="CT7" s="792"/>
      <c r="CU7" s="792"/>
      <c r="CV7" s="793"/>
      <c r="CW7" s="791">
        <v>31</v>
      </c>
      <c r="CX7" s="792"/>
      <c r="CY7" s="792"/>
      <c r="CZ7" s="792"/>
      <c r="DA7" s="793"/>
      <c r="DB7" s="791" t="s">
        <v>566</v>
      </c>
      <c r="DC7" s="792"/>
      <c r="DD7" s="792"/>
      <c r="DE7" s="792"/>
      <c r="DF7" s="793"/>
      <c r="DG7" s="791" t="s">
        <v>566</v>
      </c>
      <c r="DH7" s="792"/>
      <c r="DI7" s="792"/>
      <c r="DJ7" s="792"/>
      <c r="DK7" s="793"/>
      <c r="DL7" s="791" t="s">
        <v>566</v>
      </c>
      <c r="DM7" s="792"/>
      <c r="DN7" s="792"/>
      <c r="DO7" s="792"/>
      <c r="DP7" s="793"/>
      <c r="DQ7" s="791" t="s">
        <v>566</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1052</v>
      </c>
      <c r="R8" s="779"/>
      <c r="S8" s="779"/>
      <c r="T8" s="779"/>
      <c r="U8" s="779"/>
      <c r="V8" s="779">
        <v>1052</v>
      </c>
      <c r="W8" s="779"/>
      <c r="X8" s="779"/>
      <c r="Y8" s="779"/>
      <c r="Z8" s="779"/>
      <c r="AA8" s="779">
        <v>0</v>
      </c>
      <c r="AB8" s="779"/>
      <c r="AC8" s="779"/>
      <c r="AD8" s="779"/>
      <c r="AE8" s="780"/>
      <c r="AF8" s="781" t="s">
        <v>113</v>
      </c>
      <c r="AG8" s="782"/>
      <c r="AH8" s="782"/>
      <c r="AI8" s="782"/>
      <c r="AJ8" s="783"/>
      <c r="AK8" s="784">
        <v>432121</v>
      </c>
      <c r="AL8" s="785"/>
      <c r="AM8" s="785"/>
      <c r="AN8" s="785"/>
      <c r="AO8" s="785"/>
      <c r="AP8" s="785">
        <v>1506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1">
        <v>250</v>
      </c>
      <c r="CI8" s="802"/>
      <c r="CJ8" s="802"/>
      <c r="CK8" s="802"/>
      <c r="CL8" s="803"/>
      <c r="CM8" s="801">
        <v>1307</v>
      </c>
      <c r="CN8" s="802"/>
      <c r="CO8" s="802"/>
      <c r="CP8" s="802"/>
      <c r="CQ8" s="803"/>
      <c r="CR8" s="801">
        <v>120</v>
      </c>
      <c r="CS8" s="802"/>
      <c r="CT8" s="802"/>
      <c r="CU8" s="802"/>
      <c r="CV8" s="803"/>
      <c r="CW8" s="801" t="s">
        <v>566</v>
      </c>
      <c r="CX8" s="802"/>
      <c r="CY8" s="802"/>
      <c r="CZ8" s="802"/>
      <c r="DA8" s="803"/>
      <c r="DB8" s="801" t="s">
        <v>566</v>
      </c>
      <c r="DC8" s="802"/>
      <c r="DD8" s="802"/>
      <c r="DE8" s="802"/>
      <c r="DF8" s="803"/>
      <c r="DG8" s="801" t="s">
        <v>566</v>
      </c>
      <c r="DH8" s="802"/>
      <c r="DI8" s="802"/>
      <c r="DJ8" s="802"/>
      <c r="DK8" s="803"/>
      <c r="DL8" s="801" t="s">
        <v>566</v>
      </c>
      <c r="DM8" s="802"/>
      <c r="DN8" s="802"/>
      <c r="DO8" s="802"/>
      <c r="DP8" s="803"/>
      <c r="DQ8" s="801" t="s">
        <v>566</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104</v>
      </c>
      <c r="R9" s="779"/>
      <c r="S9" s="779"/>
      <c r="T9" s="779"/>
      <c r="U9" s="779"/>
      <c r="V9" s="779">
        <v>94</v>
      </c>
      <c r="W9" s="779"/>
      <c r="X9" s="779"/>
      <c r="Y9" s="779"/>
      <c r="Z9" s="779"/>
      <c r="AA9" s="779">
        <v>10</v>
      </c>
      <c r="AB9" s="779"/>
      <c r="AC9" s="779"/>
      <c r="AD9" s="779"/>
      <c r="AE9" s="780"/>
      <c r="AF9" s="781">
        <v>10</v>
      </c>
      <c r="AG9" s="782"/>
      <c r="AH9" s="782"/>
      <c r="AI9" s="782"/>
      <c r="AJ9" s="783"/>
      <c r="AK9" s="784" t="s">
        <v>544</v>
      </c>
      <c r="AL9" s="785"/>
      <c r="AM9" s="785"/>
      <c r="AN9" s="785"/>
      <c r="AO9" s="785"/>
      <c r="AP9" s="785">
        <v>43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-5</v>
      </c>
      <c r="CI9" s="802"/>
      <c r="CJ9" s="802"/>
      <c r="CK9" s="802"/>
      <c r="CL9" s="803"/>
      <c r="CM9" s="801">
        <v>131</v>
      </c>
      <c r="CN9" s="802"/>
      <c r="CO9" s="802"/>
      <c r="CP9" s="802"/>
      <c r="CQ9" s="803"/>
      <c r="CR9" s="801">
        <v>52</v>
      </c>
      <c r="CS9" s="802"/>
      <c r="CT9" s="802"/>
      <c r="CU9" s="802"/>
      <c r="CV9" s="803"/>
      <c r="CW9" s="801" t="s">
        <v>566</v>
      </c>
      <c r="CX9" s="802"/>
      <c r="CY9" s="802"/>
      <c r="CZ9" s="802"/>
      <c r="DA9" s="803"/>
      <c r="DB9" s="801" t="s">
        <v>566</v>
      </c>
      <c r="DC9" s="802"/>
      <c r="DD9" s="802"/>
      <c r="DE9" s="802"/>
      <c r="DF9" s="803"/>
      <c r="DG9" s="801" t="s">
        <v>566</v>
      </c>
      <c r="DH9" s="802"/>
      <c r="DI9" s="802"/>
      <c r="DJ9" s="802"/>
      <c r="DK9" s="803"/>
      <c r="DL9" s="801" t="s">
        <v>566</v>
      </c>
      <c r="DM9" s="802"/>
      <c r="DN9" s="802"/>
      <c r="DO9" s="802"/>
      <c r="DP9" s="803"/>
      <c r="DQ9" s="801" t="s">
        <v>566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559</v>
      </c>
      <c r="BT10" s="789"/>
      <c r="BU10" s="789"/>
      <c r="BV10" s="789"/>
      <c r="BW10" s="789"/>
      <c r="BX10" s="789"/>
      <c r="BY10" s="789"/>
      <c r="BZ10" s="789"/>
      <c r="CA10" s="789"/>
      <c r="CB10" s="789"/>
      <c r="CC10" s="789"/>
      <c r="CD10" s="789"/>
      <c r="CE10" s="789"/>
      <c r="CF10" s="789"/>
      <c r="CG10" s="790"/>
      <c r="CH10" s="801">
        <v>-2</v>
      </c>
      <c r="CI10" s="802"/>
      <c r="CJ10" s="802"/>
      <c r="CK10" s="802"/>
      <c r="CL10" s="803"/>
      <c r="CM10" s="801">
        <v>36</v>
      </c>
      <c r="CN10" s="802"/>
      <c r="CO10" s="802"/>
      <c r="CP10" s="802"/>
      <c r="CQ10" s="803"/>
      <c r="CR10" s="801">
        <v>15</v>
      </c>
      <c r="CS10" s="802"/>
      <c r="CT10" s="802"/>
      <c r="CU10" s="802"/>
      <c r="CV10" s="803"/>
      <c r="CW10" s="801" t="s">
        <v>569</v>
      </c>
      <c r="CX10" s="802"/>
      <c r="CY10" s="802"/>
      <c r="CZ10" s="802"/>
      <c r="DA10" s="803"/>
      <c r="DB10" s="801" t="s">
        <v>566</v>
      </c>
      <c r="DC10" s="802"/>
      <c r="DD10" s="802"/>
      <c r="DE10" s="802"/>
      <c r="DF10" s="803"/>
      <c r="DG10" s="801" t="s">
        <v>566</v>
      </c>
      <c r="DH10" s="802"/>
      <c r="DI10" s="802"/>
      <c r="DJ10" s="802"/>
      <c r="DK10" s="803"/>
      <c r="DL10" s="801" t="s">
        <v>566</v>
      </c>
      <c r="DM10" s="802"/>
      <c r="DN10" s="802"/>
      <c r="DO10" s="802"/>
      <c r="DP10" s="803"/>
      <c r="DQ10" s="801" t="s">
        <v>566</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560</v>
      </c>
      <c r="BT11" s="789"/>
      <c r="BU11" s="789"/>
      <c r="BV11" s="789"/>
      <c r="BW11" s="789"/>
      <c r="BX11" s="789"/>
      <c r="BY11" s="789"/>
      <c r="BZ11" s="789"/>
      <c r="CA11" s="789"/>
      <c r="CB11" s="789"/>
      <c r="CC11" s="789"/>
      <c r="CD11" s="789"/>
      <c r="CE11" s="789"/>
      <c r="CF11" s="789"/>
      <c r="CG11" s="790"/>
      <c r="CH11" s="801">
        <v>9</v>
      </c>
      <c r="CI11" s="802"/>
      <c r="CJ11" s="802"/>
      <c r="CK11" s="802"/>
      <c r="CL11" s="803"/>
      <c r="CM11" s="801">
        <v>1510</v>
      </c>
      <c r="CN11" s="802"/>
      <c r="CO11" s="802"/>
      <c r="CP11" s="802"/>
      <c r="CQ11" s="803"/>
      <c r="CR11" s="801">
        <v>351</v>
      </c>
      <c r="CS11" s="802"/>
      <c r="CT11" s="802"/>
      <c r="CU11" s="802"/>
      <c r="CV11" s="803"/>
      <c r="CW11" s="801" t="s">
        <v>566</v>
      </c>
      <c r="CX11" s="802"/>
      <c r="CY11" s="802"/>
      <c r="CZ11" s="802"/>
      <c r="DA11" s="803"/>
      <c r="DB11" s="801" t="s">
        <v>566</v>
      </c>
      <c r="DC11" s="802"/>
      <c r="DD11" s="802"/>
      <c r="DE11" s="802"/>
      <c r="DF11" s="803"/>
      <c r="DG11" s="801" t="s">
        <v>566</v>
      </c>
      <c r="DH11" s="802"/>
      <c r="DI11" s="802"/>
      <c r="DJ11" s="802"/>
      <c r="DK11" s="803"/>
      <c r="DL11" s="801" t="s">
        <v>566</v>
      </c>
      <c r="DM11" s="802"/>
      <c r="DN11" s="802"/>
      <c r="DO11" s="802"/>
      <c r="DP11" s="803"/>
      <c r="DQ11" s="801" t="s">
        <v>566</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561</v>
      </c>
      <c r="BT12" s="789"/>
      <c r="BU12" s="789"/>
      <c r="BV12" s="789"/>
      <c r="BW12" s="789"/>
      <c r="BX12" s="789"/>
      <c r="BY12" s="789"/>
      <c r="BZ12" s="789"/>
      <c r="CA12" s="789"/>
      <c r="CB12" s="789"/>
      <c r="CC12" s="789"/>
      <c r="CD12" s="789"/>
      <c r="CE12" s="789"/>
      <c r="CF12" s="789"/>
      <c r="CG12" s="790"/>
      <c r="CH12" s="801">
        <v>-19</v>
      </c>
      <c r="CI12" s="802"/>
      <c r="CJ12" s="802"/>
      <c r="CK12" s="802"/>
      <c r="CL12" s="803"/>
      <c r="CM12" s="801">
        <v>1425</v>
      </c>
      <c r="CN12" s="802"/>
      <c r="CO12" s="802"/>
      <c r="CP12" s="802"/>
      <c r="CQ12" s="803"/>
      <c r="CR12" s="801">
        <v>520</v>
      </c>
      <c r="CS12" s="802"/>
      <c r="CT12" s="802"/>
      <c r="CU12" s="802"/>
      <c r="CV12" s="803"/>
      <c r="CW12" s="801" t="s">
        <v>566</v>
      </c>
      <c r="CX12" s="802"/>
      <c r="CY12" s="802"/>
      <c r="CZ12" s="802"/>
      <c r="DA12" s="803"/>
      <c r="DB12" s="801" t="s">
        <v>566</v>
      </c>
      <c r="DC12" s="802"/>
      <c r="DD12" s="802"/>
      <c r="DE12" s="802"/>
      <c r="DF12" s="803"/>
      <c r="DG12" s="801" t="s">
        <v>566</v>
      </c>
      <c r="DH12" s="802"/>
      <c r="DI12" s="802"/>
      <c r="DJ12" s="802"/>
      <c r="DK12" s="803"/>
      <c r="DL12" s="801" t="s">
        <v>566</v>
      </c>
      <c r="DM12" s="802"/>
      <c r="DN12" s="802"/>
      <c r="DO12" s="802"/>
      <c r="DP12" s="803"/>
      <c r="DQ12" s="801" t="s">
        <v>566</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568</v>
      </c>
      <c r="BS13" s="788" t="s">
        <v>562</v>
      </c>
      <c r="BT13" s="789"/>
      <c r="BU13" s="789"/>
      <c r="BV13" s="789"/>
      <c r="BW13" s="789"/>
      <c r="BX13" s="789"/>
      <c r="BY13" s="789"/>
      <c r="BZ13" s="789"/>
      <c r="CA13" s="789"/>
      <c r="CB13" s="789"/>
      <c r="CC13" s="789"/>
      <c r="CD13" s="789"/>
      <c r="CE13" s="789"/>
      <c r="CF13" s="789"/>
      <c r="CG13" s="790"/>
      <c r="CH13" s="801">
        <v>71</v>
      </c>
      <c r="CI13" s="802"/>
      <c r="CJ13" s="802"/>
      <c r="CK13" s="802"/>
      <c r="CL13" s="803"/>
      <c r="CM13" s="801">
        <v>1147</v>
      </c>
      <c r="CN13" s="802"/>
      <c r="CO13" s="802"/>
      <c r="CP13" s="802"/>
      <c r="CQ13" s="803"/>
      <c r="CR13" s="801">
        <v>10</v>
      </c>
      <c r="CS13" s="802"/>
      <c r="CT13" s="802"/>
      <c r="CU13" s="802"/>
      <c r="CV13" s="803"/>
      <c r="CW13" s="801" t="s">
        <v>566</v>
      </c>
      <c r="CX13" s="802"/>
      <c r="CY13" s="802"/>
      <c r="CZ13" s="802"/>
      <c r="DA13" s="803"/>
      <c r="DB13" s="801" t="s">
        <v>566</v>
      </c>
      <c r="DC13" s="802"/>
      <c r="DD13" s="802"/>
      <c r="DE13" s="802"/>
      <c r="DF13" s="803"/>
      <c r="DG13" s="801">
        <v>4900</v>
      </c>
      <c r="DH13" s="802"/>
      <c r="DI13" s="802"/>
      <c r="DJ13" s="802"/>
      <c r="DK13" s="803"/>
      <c r="DL13" s="801" t="s">
        <v>566</v>
      </c>
      <c r="DM13" s="802"/>
      <c r="DN13" s="802"/>
      <c r="DO13" s="802"/>
      <c r="DP13" s="803"/>
      <c r="DQ13" s="801">
        <v>1038</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563</v>
      </c>
      <c r="BT14" s="789"/>
      <c r="BU14" s="789"/>
      <c r="BV14" s="789"/>
      <c r="BW14" s="789"/>
      <c r="BX14" s="789"/>
      <c r="BY14" s="789"/>
      <c r="BZ14" s="789"/>
      <c r="CA14" s="789"/>
      <c r="CB14" s="789"/>
      <c r="CC14" s="789"/>
      <c r="CD14" s="789"/>
      <c r="CE14" s="789"/>
      <c r="CF14" s="789"/>
      <c r="CG14" s="790"/>
      <c r="CH14" s="801">
        <v>0</v>
      </c>
      <c r="CI14" s="802"/>
      <c r="CJ14" s="802"/>
      <c r="CK14" s="802"/>
      <c r="CL14" s="803"/>
      <c r="CM14" s="801">
        <v>49</v>
      </c>
      <c r="CN14" s="802"/>
      <c r="CO14" s="802"/>
      <c r="CP14" s="802"/>
      <c r="CQ14" s="803"/>
      <c r="CR14" s="801">
        <v>20</v>
      </c>
      <c r="CS14" s="802"/>
      <c r="CT14" s="802"/>
      <c r="CU14" s="802"/>
      <c r="CV14" s="803"/>
      <c r="CW14" s="801" t="s">
        <v>566</v>
      </c>
      <c r="CX14" s="802"/>
      <c r="CY14" s="802"/>
      <c r="CZ14" s="802"/>
      <c r="DA14" s="803"/>
      <c r="DB14" s="801" t="s">
        <v>566</v>
      </c>
      <c r="DC14" s="802"/>
      <c r="DD14" s="802"/>
      <c r="DE14" s="802"/>
      <c r="DF14" s="803"/>
      <c r="DG14" s="801" t="s">
        <v>566</v>
      </c>
      <c r="DH14" s="802"/>
      <c r="DI14" s="802"/>
      <c r="DJ14" s="802"/>
      <c r="DK14" s="803"/>
      <c r="DL14" s="801" t="s">
        <v>566</v>
      </c>
      <c r="DM14" s="802"/>
      <c r="DN14" s="802"/>
      <c r="DO14" s="802"/>
      <c r="DP14" s="803"/>
      <c r="DQ14" s="801" t="s">
        <v>566</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564</v>
      </c>
      <c r="BT15" s="789"/>
      <c r="BU15" s="789"/>
      <c r="BV15" s="789"/>
      <c r="BW15" s="789"/>
      <c r="BX15" s="789"/>
      <c r="BY15" s="789"/>
      <c r="BZ15" s="789"/>
      <c r="CA15" s="789"/>
      <c r="CB15" s="789"/>
      <c r="CC15" s="789"/>
      <c r="CD15" s="789"/>
      <c r="CE15" s="789"/>
      <c r="CF15" s="789"/>
      <c r="CG15" s="790"/>
      <c r="CH15" s="801">
        <v>0</v>
      </c>
      <c r="CI15" s="802"/>
      <c r="CJ15" s="802"/>
      <c r="CK15" s="802"/>
      <c r="CL15" s="803"/>
      <c r="CM15" s="801">
        <v>12</v>
      </c>
      <c r="CN15" s="802"/>
      <c r="CO15" s="802"/>
      <c r="CP15" s="802"/>
      <c r="CQ15" s="803"/>
      <c r="CR15" s="801">
        <v>10</v>
      </c>
      <c r="CS15" s="802"/>
      <c r="CT15" s="802"/>
      <c r="CU15" s="802"/>
      <c r="CV15" s="803"/>
      <c r="CW15" s="801" t="s">
        <v>566</v>
      </c>
      <c r="CX15" s="802"/>
      <c r="CY15" s="802"/>
      <c r="CZ15" s="802"/>
      <c r="DA15" s="803"/>
      <c r="DB15" s="801" t="s">
        <v>566</v>
      </c>
      <c r="DC15" s="802"/>
      <c r="DD15" s="802"/>
      <c r="DE15" s="802"/>
      <c r="DF15" s="803"/>
      <c r="DG15" s="801" t="s">
        <v>566</v>
      </c>
      <c r="DH15" s="802"/>
      <c r="DI15" s="802"/>
      <c r="DJ15" s="802"/>
      <c r="DK15" s="803"/>
      <c r="DL15" s="801" t="s">
        <v>566</v>
      </c>
      <c r="DM15" s="802"/>
      <c r="DN15" s="802"/>
      <c r="DO15" s="802"/>
      <c r="DP15" s="803"/>
      <c r="DQ15" s="801" t="s">
        <v>566</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565</v>
      </c>
      <c r="BT16" s="789"/>
      <c r="BU16" s="789"/>
      <c r="BV16" s="789"/>
      <c r="BW16" s="789"/>
      <c r="BX16" s="789"/>
      <c r="BY16" s="789"/>
      <c r="BZ16" s="789"/>
      <c r="CA16" s="789"/>
      <c r="CB16" s="789"/>
      <c r="CC16" s="789"/>
      <c r="CD16" s="789"/>
      <c r="CE16" s="789"/>
      <c r="CF16" s="789"/>
      <c r="CG16" s="790"/>
      <c r="CH16" s="801">
        <v>0</v>
      </c>
      <c r="CI16" s="802"/>
      <c r="CJ16" s="802"/>
      <c r="CK16" s="802"/>
      <c r="CL16" s="803"/>
      <c r="CM16" s="801">
        <v>-39</v>
      </c>
      <c r="CN16" s="802"/>
      <c r="CO16" s="802"/>
      <c r="CP16" s="802"/>
      <c r="CQ16" s="803"/>
      <c r="CR16" s="801">
        <v>3</v>
      </c>
      <c r="CS16" s="802"/>
      <c r="CT16" s="802"/>
      <c r="CU16" s="802"/>
      <c r="CV16" s="803"/>
      <c r="CW16" s="801" t="s">
        <v>566</v>
      </c>
      <c r="CX16" s="802"/>
      <c r="CY16" s="802"/>
      <c r="CZ16" s="802"/>
      <c r="DA16" s="803"/>
      <c r="DB16" s="801" t="s">
        <v>566</v>
      </c>
      <c r="DC16" s="802"/>
      <c r="DD16" s="802"/>
      <c r="DE16" s="802"/>
      <c r="DF16" s="803"/>
      <c r="DG16" s="801" t="s">
        <v>566</v>
      </c>
      <c r="DH16" s="802"/>
      <c r="DI16" s="802"/>
      <c r="DJ16" s="802"/>
      <c r="DK16" s="803"/>
      <c r="DL16" s="801" t="s">
        <v>566</v>
      </c>
      <c r="DM16" s="802"/>
      <c r="DN16" s="802"/>
      <c r="DO16" s="802"/>
      <c r="DP16" s="803"/>
      <c r="DQ16" s="801" t="s">
        <v>566</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110054</v>
      </c>
      <c r="R23" s="814"/>
      <c r="S23" s="814"/>
      <c r="T23" s="814"/>
      <c r="U23" s="814"/>
      <c r="V23" s="814">
        <v>109582</v>
      </c>
      <c r="W23" s="814"/>
      <c r="X23" s="814"/>
      <c r="Y23" s="814"/>
      <c r="Z23" s="814"/>
      <c r="AA23" s="814">
        <v>472</v>
      </c>
      <c r="AB23" s="814"/>
      <c r="AC23" s="814"/>
      <c r="AD23" s="814"/>
      <c r="AE23" s="815"/>
      <c r="AF23" s="816">
        <v>137</v>
      </c>
      <c r="AG23" s="814"/>
      <c r="AH23" s="814"/>
      <c r="AI23" s="814"/>
      <c r="AJ23" s="817"/>
      <c r="AK23" s="818"/>
      <c r="AL23" s="819"/>
      <c r="AM23" s="819"/>
      <c r="AN23" s="819"/>
      <c r="AO23" s="819"/>
      <c r="AP23" s="814">
        <v>106323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32291</v>
      </c>
      <c r="R28" s="843"/>
      <c r="S28" s="843"/>
      <c r="T28" s="843"/>
      <c r="U28" s="843"/>
      <c r="V28" s="843">
        <v>31467</v>
      </c>
      <c r="W28" s="843"/>
      <c r="X28" s="843"/>
      <c r="Y28" s="843"/>
      <c r="Z28" s="843"/>
      <c r="AA28" s="843">
        <v>824</v>
      </c>
      <c r="AB28" s="843"/>
      <c r="AC28" s="843"/>
      <c r="AD28" s="843"/>
      <c r="AE28" s="844"/>
      <c r="AF28" s="845">
        <v>824</v>
      </c>
      <c r="AG28" s="843"/>
      <c r="AH28" s="843"/>
      <c r="AI28" s="843"/>
      <c r="AJ28" s="846"/>
      <c r="AK28" s="847">
        <v>2193</v>
      </c>
      <c r="AL28" s="848"/>
      <c r="AM28" s="848"/>
      <c r="AN28" s="848"/>
      <c r="AO28" s="848"/>
      <c r="AP28" s="848">
        <v>11</v>
      </c>
      <c r="AQ28" s="848"/>
      <c r="AR28" s="848"/>
      <c r="AS28" s="848"/>
      <c r="AT28" s="848"/>
      <c r="AU28" s="838" t="s">
        <v>567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27461</v>
      </c>
      <c r="R29" s="779"/>
      <c r="S29" s="779"/>
      <c r="T29" s="779"/>
      <c r="U29" s="779"/>
      <c r="V29" s="779">
        <v>27031</v>
      </c>
      <c r="W29" s="779"/>
      <c r="X29" s="779"/>
      <c r="Y29" s="779"/>
      <c r="Z29" s="779"/>
      <c r="AA29" s="779">
        <v>429</v>
      </c>
      <c r="AB29" s="779"/>
      <c r="AC29" s="779"/>
      <c r="AD29" s="779"/>
      <c r="AE29" s="780"/>
      <c r="AF29" s="781">
        <v>429</v>
      </c>
      <c r="AG29" s="782"/>
      <c r="AH29" s="782"/>
      <c r="AI29" s="782"/>
      <c r="AJ29" s="783"/>
      <c r="AK29" s="851">
        <v>3778</v>
      </c>
      <c r="AL29" s="838"/>
      <c r="AM29" s="838"/>
      <c r="AN29" s="838"/>
      <c r="AO29" s="838"/>
      <c r="AP29" s="838" t="s">
        <v>567</v>
      </c>
      <c r="AQ29" s="838"/>
      <c r="AR29" s="838"/>
      <c r="AS29" s="838"/>
      <c r="AT29" s="838"/>
      <c r="AU29" s="838" t="s">
        <v>567</v>
      </c>
      <c r="AV29" s="838"/>
      <c r="AW29" s="838"/>
      <c r="AX29" s="838"/>
      <c r="AY29" s="838"/>
      <c r="AZ29" s="852"/>
      <c r="BA29" s="852"/>
      <c r="BB29" s="852"/>
      <c r="BC29" s="852"/>
      <c r="BD29" s="852"/>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6084</v>
      </c>
      <c r="R30" s="779"/>
      <c r="S30" s="779"/>
      <c r="T30" s="779"/>
      <c r="U30" s="779"/>
      <c r="V30" s="779">
        <v>6041</v>
      </c>
      <c r="W30" s="779"/>
      <c r="X30" s="779"/>
      <c r="Y30" s="779"/>
      <c r="Z30" s="779"/>
      <c r="AA30" s="779">
        <v>43</v>
      </c>
      <c r="AB30" s="779"/>
      <c r="AC30" s="779"/>
      <c r="AD30" s="779"/>
      <c r="AE30" s="780"/>
      <c r="AF30" s="781">
        <v>43</v>
      </c>
      <c r="AG30" s="782"/>
      <c r="AH30" s="782"/>
      <c r="AI30" s="782"/>
      <c r="AJ30" s="783"/>
      <c r="AK30" s="851">
        <v>3310</v>
      </c>
      <c r="AL30" s="838"/>
      <c r="AM30" s="838"/>
      <c r="AN30" s="838"/>
      <c r="AO30" s="838"/>
      <c r="AP30" s="838" t="s">
        <v>567</v>
      </c>
      <c r="AQ30" s="838"/>
      <c r="AR30" s="838"/>
      <c r="AS30" s="838"/>
      <c r="AT30" s="838"/>
      <c r="AU30" s="838" t="s">
        <v>567</v>
      </c>
      <c r="AV30" s="838"/>
      <c r="AW30" s="838"/>
      <c r="AX30" s="838"/>
      <c r="AY30" s="838"/>
      <c r="AZ30" s="852"/>
      <c r="BA30" s="852"/>
      <c r="BB30" s="852"/>
      <c r="BC30" s="852"/>
      <c r="BD30" s="852"/>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50135</v>
      </c>
      <c r="R31" s="779"/>
      <c r="S31" s="779"/>
      <c r="T31" s="779"/>
      <c r="U31" s="779"/>
      <c r="V31" s="779">
        <v>49443</v>
      </c>
      <c r="W31" s="779"/>
      <c r="X31" s="779"/>
      <c r="Y31" s="779"/>
      <c r="Z31" s="779"/>
      <c r="AA31" s="779">
        <v>693</v>
      </c>
      <c r="AB31" s="779"/>
      <c r="AC31" s="779"/>
      <c r="AD31" s="779"/>
      <c r="AE31" s="780"/>
      <c r="AF31" s="781">
        <v>693</v>
      </c>
      <c r="AG31" s="782"/>
      <c r="AH31" s="782"/>
      <c r="AI31" s="782"/>
      <c r="AJ31" s="783"/>
      <c r="AK31" s="851" t="s">
        <v>567</v>
      </c>
      <c r="AL31" s="838"/>
      <c r="AM31" s="838"/>
      <c r="AN31" s="838"/>
      <c r="AO31" s="838"/>
      <c r="AP31" s="838">
        <v>1336</v>
      </c>
      <c r="AQ31" s="838"/>
      <c r="AR31" s="838"/>
      <c r="AS31" s="838"/>
      <c r="AT31" s="838"/>
      <c r="AU31" s="838" t="s">
        <v>567</v>
      </c>
      <c r="AV31" s="838"/>
      <c r="AW31" s="838"/>
      <c r="AX31" s="838"/>
      <c r="AY31" s="838"/>
      <c r="AZ31" s="852"/>
      <c r="BA31" s="852"/>
      <c r="BB31" s="852"/>
      <c r="BC31" s="852"/>
      <c r="BD31" s="852"/>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184</v>
      </c>
      <c r="R32" s="779"/>
      <c r="S32" s="779"/>
      <c r="T32" s="779"/>
      <c r="U32" s="779"/>
      <c r="V32" s="779">
        <v>184</v>
      </c>
      <c r="W32" s="779"/>
      <c r="X32" s="779"/>
      <c r="Y32" s="779"/>
      <c r="Z32" s="779"/>
      <c r="AA32" s="779">
        <v>0</v>
      </c>
      <c r="AB32" s="779"/>
      <c r="AC32" s="779"/>
      <c r="AD32" s="779"/>
      <c r="AE32" s="780"/>
      <c r="AF32" s="781">
        <v>275</v>
      </c>
      <c r="AG32" s="782"/>
      <c r="AH32" s="782"/>
      <c r="AI32" s="782"/>
      <c r="AJ32" s="783"/>
      <c r="AK32" s="851">
        <v>82</v>
      </c>
      <c r="AL32" s="838"/>
      <c r="AM32" s="838"/>
      <c r="AN32" s="838"/>
      <c r="AO32" s="838"/>
      <c r="AP32" s="838" t="s">
        <v>567</v>
      </c>
      <c r="AQ32" s="838"/>
      <c r="AR32" s="838"/>
      <c r="AS32" s="838"/>
      <c r="AT32" s="838"/>
      <c r="AU32" s="838" t="s">
        <v>567</v>
      </c>
      <c r="AV32" s="838"/>
      <c r="AW32" s="838"/>
      <c r="AX32" s="838"/>
      <c r="AY32" s="838"/>
      <c r="AZ32" s="852" t="s">
        <v>567</v>
      </c>
      <c r="BA32" s="852"/>
      <c r="BB32" s="852"/>
      <c r="BC32" s="852"/>
      <c r="BD32" s="852"/>
      <c r="BE32" s="849" t="s">
        <v>386</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6973</v>
      </c>
      <c r="R33" s="779"/>
      <c r="S33" s="779"/>
      <c r="T33" s="779"/>
      <c r="U33" s="779"/>
      <c r="V33" s="779">
        <v>6458</v>
      </c>
      <c r="W33" s="779"/>
      <c r="X33" s="779"/>
      <c r="Y33" s="779"/>
      <c r="Z33" s="779"/>
      <c r="AA33" s="779">
        <v>514</v>
      </c>
      <c r="AB33" s="779"/>
      <c r="AC33" s="779"/>
      <c r="AD33" s="779"/>
      <c r="AE33" s="780"/>
      <c r="AF33" s="781">
        <v>5630</v>
      </c>
      <c r="AG33" s="782"/>
      <c r="AH33" s="782"/>
      <c r="AI33" s="782"/>
      <c r="AJ33" s="783"/>
      <c r="AK33" s="851">
        <v>129</v>
      </c>
      <c r="AL33" s="838"/>
      <c r="AM33" s="838"/>
      <c r="AN33" s="838"/>
      <c r="AO33" s="838"/>
      <c r="AP33" s="838">
        <v>12834</v>
      </c>
      <c r="AQ33" s="838"/>
      <c r="AR33" s="838"/>
      <c r="AS33" s="838"/>
      <c r="AT33" s="838"/>
      <c r="AU33" s="838">
        <v>1142</v>
      </c>
      <c r="AV33" s="838"/>
      <c r="AW33" s="838"/>
      <c r="AX33" s="838"/>
      <c r="AY33" s="838"/>
      <c r="AZ33" s="852" t="s">
        <v>567</v>
      </c>
      <c r="BA33" s="852"/>
      <c r="BB33" s="852"/>
      <c r="BC33" s="852"/>
      <c r="BD33" s="852"/>
      <c r="BE33" s="849" t="s">
        <v>386</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22</v>
      </c>
      <c r="R34" s="779"/>
      <c r="S34" s="779"/>
      <c r="T34" s="779"/>
      <c r="U34" s="779"/>
      <c r="V34" s="779">
        <v>19</v>
      </c>
      <c r="W34" s="779"/>
      <c r="X34" s="779"/>
      <c r="Y34" s="779"/>
      <c r="Z34" s="779"/>
      <c r="AA34" s="779">
        <v>3</v>
      </c>
      <c r="AB34" s="779"/>
      <c r="AC34" s="779"/>
      <c r="AD34" s="779"/>
      <c r="AE34" s="780"/>
      <c r="AF34" s="781">
        <v>151</v>
      </c>
      <c r="AG34" s="782"/>
      <c r="AH34" s="782"/>
      <c r="AI34" s="782"/>
      <c r="AJ34" s="783"/>
      <c r="AK34" s="838" t="s">
        <v>567</v>
      </c>
      <c r="AL34" s="838"/>
      <c r="AM34" s="838"/>
      <c r="AN34" s="838"/>
      <c r="AO34" s="838"/>
      <c r="AP34" s="838" t="s">
        <v>567</v>
      </c>
      <c r="AQ34" s="838"/>
      <c r="AR34" s="838"/>
      <c r="AS34" s="838"/>
      <c r="AT34" s="838"/>
      <c r="AU34" s="838" t="s">
        <v>567</v>
      </c>
      <c r="AV34" s="838"/>
      <c r="AW34" s="838"/>
      <c r="AX34" s="838"/>
      <c r="AY34" s="838"/>
      <c r="AZ34" s="852" t="s">
        <v>567</v>
      </c>
      <c r="BA34" s="852"/>
      <c r="BB34" s="852"/>
      <c r="BC34" s="852"/>
      <c r="BD34" s="852"/>
      <c r="BE34" s="849" t="s">
        <v>386</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226</v>
      </c>
      <c r="R35" s="779"/>
      <c r="S35" s="779"/>
      <c r="T35" s="779"/>
      <c r="U35" s="779"/>
      <c r="V35" s="779">
        <v>160</v>
      </c>
      <c r="W35" s="779"/>
      <c r="X35" s="779"/>
      <c r="Y35" s="779"/>
      <c r="Z35" s="779"/>
      <c r="AA35" s="779">
        <v>66</v>
      </c>
      <c r="AB35" s="779"/>
      <c r="AC35" s="779"/>
      <c r="AD35" s="779"/>
      <c r="AE35" s="780"/>
      <c r="AF35" s="781">
        <v>286</v>
      </c>
      <c r="AG35" s="782"/>
      <c r="AH35" s="782"/>
      <c r="AI35" s="782"/>
      <c r="AJ35" s="783"/>
      <c r="AK35" s="838" t="s">
        <v>567</v>
      </c>
      <c r="AL35" s="838"/>
      <c r="AM35" s="838"/>
      <c r="AN35" s="838"/>
      <c r="AO35" s="838"/>
      <c r="AP35" s="838">
        <v>150</v>
      </c>
      <c r="AQ35" s="838"/>
      <c r="AR35" s="838"/>
      <c r="AS35" s="838"/>
      <c r="AT35" s="838"/>
      <c r="AU35" s="838" t="s">
        <v>567</v>
      </c>
      <c r="AV35" s="838"/>
      <c r="AW35" s="838"/>
      <c r="AX35" s="838"/>
      <c r="AY35" s="838"/>
      <c r="AZ35" s="852" t="s">
        <v>567</v>
      </c>
      <c r="BA35" s="852"/>
      <c r="BB35" s="852"/>
      <c r="BC35" s="852"/>
      <c r="BD35" s="852"/>
      <c r="BE35" s="849" t="s">
        <v>386</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8391</v>
      </c>
      <c r="R36" s="779"/>
      <c r="S36" s="779"/>
      <c r="T36" s="779"/>
      <c r="U36" s="779"/>
      <c r="V36" s="779">
        <v>8678</v>
      </c>
      <c r="W36" s="779"/>
      <c r="X36" s="779"/>
      <c r="Y36" s="779"/>
      <c r="Z36" s="779"/>
      <c r="AA36" s="779">
        <v>-287</v>
      </c>
      <c r="AB36" s="779"/>
      <c r="AC36" s="779"/>
      <c r="AD36" s="779"/>
      <c r="AE36" s="780"/>
      <c r="AF36" s="781">
        <v>229</v>
      </c>
      <c r="AG36" s="782"/>
      <c r="AH36" s="782"/>
      <c r="AI36" s="782"/>
      <c r="AJ36" s="783"/>
      <c r="AK36" s="838">
        <v>5776</v>
      </c>
      <c r="AL36" s="838"/>
      <c r="AM36" s="838"/>
      <c r="AN36" s="838"/>
      <c r="AO36" s="838"/>
      <c r="AP36" s="838">
        <v>70739</v>
      </c>
      <c r="AQ36" s="838"/>
      <c r="AR36" s="838"/>
      <c r="AS36" s="838"/>
      <c r="AT36" s="838"/>
      <c r="AU36" s="838">
        <v>61189</v>
      </c>
      <c r="AV36" s="838"/>
      <c r="AW36" s="838"/>
      <c r="AX36" s="838"/>
      <c r="AY36" s="838"/>
      <c r="AZ36" s="852" t="s">
        <v>567</v>
      </c>
      <c r="BA36" s="852"/>
      <c r="BB36" s="852"/>
      <c r="BC36" s="852"/>
      <c r="BD36" s="852"/>
      <c r="BE36" s="849" t="s">
        <v>386</v>
      </c>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391</v>
      </c>
      <c r="C37" s="776"/>
      <c r="D37" s="776"/>
      <c r="E37" s="776"/>
      <c r="F37" s="776"/>
      <c r="G37" s="776"/>
      <c r="H37" s="776"/>
      <c r="I37" s="776"/>
      <c r="J37" s="776"/>
      <c r="K37" s="776"/>
      <c r="L37" s="776"/>
      <c r="M37" s="776"/>
      <c r="N37" s="776"/>
      <c r="O37" s="776"/>
      <c r="P37" s="777"/>
      <c r="Q37" s="778">
        <v>1044</v>
      </c>
      <c r="R37" s="779"/>
      <c r="S37" s="779"/>
      <c r="T37" s="779"/>
      <c r="U37" s="779"/>
      <c r="V37" s="779">
        <v>998</v>
      </c>
      <c r="W37" s="779"/>
      <c r="X37" s="779"/>
      <c r="Y37" s="779"/>
      <c r="Z37" s="779"/>
      <c r="AA37" s="779">
        <v>46</v>
      </c>
      <c r="AB37" s="779"/>
      <c r="AC37" s="779"/>
      <c r="AD37" s="779"/>
      <c r="AE37" s="780"/>
      <c r="AF37" s="781">
        <v>24</v>
      </c>
      <c r="AG37" s="782"/>
      <c r="AH37" s="782"/>
      <c r="AI37" s="782"/>
      <c r="AJ37" s="783"/>
      <c r="AK37" s="851">
        <v>410</v>
      </c>
      <c r="AL37" s="838"/>
      <c r="AM37" s="838"/>
      <c r="AN37" s="838"/>
      <c r="AO37" s="838"/>
      <c r="AP37" s="838">
        <v>3916</v>
      </c>
      <c r="AQ37" s="838"/>
      <c r="AR37" s="838"/>
      <c r="AS37" s="838"/>
      <c r="AT37" s="838"/>
      <c r="AU37" s="838">
        <v>3630</v>
      </c>
      <c r="AV37" s="838"/>
      <c r="AW37" s="838"/>
      <c r="AX37" s="838"/>
      <c r="AY37" s="838"/>
      <c r="AZ37" s="852" t="s">
        <v>567</v>
      </c>
      <c r="BA37" s="852"/>
      <c r="BB37" s="852"/>
      <c r="BC37" s="852"/>
      <c r="BD37" s="852"/>
      <c r="BE37" s="849" t="s">
        <v>392</v>
      </c>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393</v>
      </c>
      <c r="C38" s="776"/>
      <c r="D38" s="776"/>
      <c r="E38" s="776"/>
      <c r="F38" s="776"/>
      <c r="G38" s="776"/>
      <c r="H38" s="776"/>
      <c r="I38" s="776"/>
      <c r="J38" s="776"/>
      <c r="K38" s="776"/>
      <c r="L38" s="776"/>
      <c r="M38" s="776"/>
      <c r="N38" s="776"/>
      <c r="O38" s="776"/>
      <c r="P38" s="777"/>
      <c r="Q38" s="778">
        <v>546</v>
      </c>
      <c r="R38" s="779"/>
      <c r="S38" s="779"/>
      <c r="T38" s="779"/>
      <c r="U38" s="779"/>
      <c r="V38" s="779">
        <v>546</v>
      </c>
      <c r="W38" s="779"/>
      <c r="X38" s="779"/>
      <c r="Y38" s="779"/>
      <c r="Z38" s="779"/>
      <c r="AA38" s="779">
        <v>0</v>
      </c>
      <c r="AB38" s="779"/>
      <c r="AC38" s="779"/>
      <c r="AD38" s="779"/>
      <c r="AE38" s="780"/>
      <c r="AF38" s="781">
        <v>0</v>
      </c>
      <c r="AG38" s="782"/>
      <c r="AH38" s="782"/>
      <c r="AI38" s="782"/>
      <c r="AJ38" s="783"/>
      <c r="AK38" s="851">
        <v>408</v>
      </c>
      <c r="AL38" s="838"/>
      <c r="AM38" s="838"/>
      <c r="AN38" s="838"/>
      <c r="AO38" s="838"/>
      <c r="AP38" s="838">
        <v>3152</v>
      </c>
      <c r="AQ38" s="838"/>
      <c r="AR38" s="838"/>
      <c r="AS38" s="838"/>
      <c r="AT38" s="838"/>
      <c r="AU38" s="838">
        <v>3104</v>
      </c>
      <c r="AV38" s="838"/>
      <c r="AW38" s="838"/>
      <c r="AX38" s="838"/>
      <c r="AY38" s="838"/>
      <c r="AZ38" s="852" t="s">
        <v>567</v>
      </c>
      <c r="BA38" s="852"/>
      <c r="BB38" s="852"/>
      <c r="BC38" s="852"/>
      <c r="BD38" s="852"/>
      <c r="BE38" s="849" t="s">
        <v>392</v>
      </c>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394</v>
      </c>
      <c r="C39" s="776"/>
      <c r="D39" s="776"/>
      <c r="E39" s="776"/>
      <c r="F39" s="776"/>
      <c r="G39" s="776"/>
      <c r="H39" s="776"/>
      <c r="I39" s="776"/>
      <c r="J39" s="776"/>
      <c r="K39" s="776"/>
      <c r="L39" s="776"/>
      <c r="M39" s="776"/>
      <c r="N39" s="776"/>
      <c r="O39" s="776"/>
      <c r="P39" s="777"/>
      <c r="Q39" s="778">
        <v>328</v>
      </c>
      <c r="R39" s="779"/>
      <c r="S39" s="779"/>
      <c r="T39" s="779"/>
      <c r="U39" s="779"/>
      <c r="V39" s="779">
        <v>328</v>
      </c>
      <c r="W39" s="779"/>
      <c r="X39" s="779"/>
      <c r="Y39" s="779"/>
      <c r="Z39" s="779"/>
      <c r="AA39" s="779">
        <v>0</v>
      </c>
      <c r="AB39" s="779"/>
      <c r="AC39" s="779"/>
      <c r="AD39" s="779"/>
      <c r="AE39" s="780"/>
      <c r="AF39" s="781">
        <v>0</v>
      </c>
      <c r="AG39" s="782"/>
      <c r="AH39" s="782"/>
      <c r="AI39" s="782"/>
      <c r="AJ39" s="783"/>
      <c r="AK39" s="851">
        <v>148</v>
      </c>
      <c r="AL39" s="838"/>
      <c r="AM39" s="838"/>
      <c r="AN39" s="838"/>
      <c r="AO39" s="838"/>
      <c r="AP39" s="838">
        <v>111</v>
      </c>
      <c r="AQ39" s="838"/>
      <c r="AR39" s="838"/>
      <c r="AS39" s="838"/>
      <c r="AT39" s="838"/>
      <c r="AU39" s="838">
        <v>111</v>
      </c>
      <c r="AV39" s="838"/>
      <c r="AW39" s="838"/>
      <c r="AX39" s="838"/>
      <c r="AY39" s="838"/>
      <c r="AZ39" s="852" t="s">
        <v>567</v>
      </c>
      <c r="BA39" s="852"/>
      <c r="BB39" s="852"/>
      <c r="BC39" s="852"/>
      <c r="BD39" s="852"/>
      <c r="BE39" s="849" t="s">
        <v>392</v>
      </c>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38"/>
      <c r="AM40" s="838"/>
      <c r="AN40" s="838"/>
      <c r="AO40" s="838"/>
      <c r="AP40" s="838"/>
      <c r="AQ40" s="838"/>
      <c r="AR40" s="838"/>
      <c r="AS40" s="838"/>
      <c r="AT40" s="838"/>
      <c r="AU40" s="838"/>
      <c r="AV40" s="838"/>
      <c r="AW40" s="838"/>
      <c r="AX40" s="838"/>
      <c r="AY40" s="838"/>
      <c r="AZ40" s="852"/>
      <c r="BA40" s="852"/>
      <c r="BB40" s="852"/>
      <c r="BC40" s="852"/>
      <c r="BD40" s="852"/>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38"/>
      <c r="AM41" s="838"/>
      <c r="AN41" s="838"/>
      <c r="AO41" s="838"/>
      <c r="AP41" s="838"/>
      <c r="AQ41" s="838"/>
      <c r="AR41" s="838"/>
      <c r="AS41" s="838"/>
      <c r="AT41" s="838"/>
      <c r="AU41" s="838"/>
      <c r="AV41" s="838"/>
      <c r="AW41" s="838"/>
      <c r="AX41" s="838"/>
      <c r="AY41" s="838"/>
      <c r="AZ41" s="852"/>
      <c r="BA41" s="852"/>
      <c r="BB41" s="852"/>
      <c r="BC41" s="852"/>
      <c r="BD41" s="852"/>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38"/>
      <c r="AM42" s="838"/>
      <c r="AN42" s="838"/>
      <c r="AO42" s="838"/>
      <c r="AP42" s="838"/>
      <c r="AQ42" s="838"/>
      <c r="AR42" s="838"/>
      <c r="AS42" s="838"/>
      <c r="AT42" s="838"/>
      <c r="AU42" s="838"/>
      <c r="AV42" s="838"/>
      <c r="AW42" s="838"/>
      <c r="AX42" s="838"/>
      <c r="AY42" s="838"/>
      <c r="AZ42" s="852"/>
      <c r="BA42" s="852"/>
      <c r="BB42" s="852"/>
      <c r="BC42" s="852"/>
      <c r="BD42" s="852"/>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38"/>
      <c r="AM43" s="838"/>
      <c r="AN43" s="838"/>
      <c r="AO43" s="838"/>
      <c r="AP43" s="838"/>
      <c r="AQ43" s="838"/>
      <c r="AR43" s="838"/>
      <c r="AS43" s="838"/>
      <c r="AT43" s="838"/>
      <c r="AU43" s="838"/>
      <c r="AV43" s="838"/>
      <c r="AW43" s="838"/>
      <c r="AX43" s="838"/>
      <c r="AY43" s="838"/>
      <c r="AZ43" s="852"/>
      <c r="BA43" s="852"/>
      <c r="BB43" s="852"/>
      <c r="BC43" s="852"/>
      <c r="BD43" s="852"/>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38"/>
      <c r="AM44" s="838"/>
      <c r="AN44" s="838"/>
      <c r="AO44" s="838"/>
      <c r="AP44" s="838"/>
      <c r="AQ44" s="838"/>
      <c r="AR44" s="838"/>
      <c r="AS44" s="838"/>
      <c r="AT44" s="838"/>
      <c r="AU44" s="838"/>
      <c r="AV44" s="838"/>
      <c r="AW44" s="838"/>
      <c r="AX44" s="838"/>
      <c r="AY44" s="838"/>
      <c r="AZ44" s="852"/>
      <c r="BA44" s="852"/>
      <c r="BB44" s="852"/>
      <c r="BC44" s="852"/>
      <c r="BD44" s="852"/>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38"/>
      <c r="AM45" s="838"/>
      <c r="AN45" s="838"/>
      <c r="AO45" s="838"/>
      <c r="AP45" s="838"/>
      <c r="AQ45" s="838"/>
      <c r="AR45" s="838"/>
      <c r="AS45" s="838"/>
      <c r="AT45" s="838"/>
      <c r="AU45" s="838"/>
      <c r="AV45" s="838"/>
      <c r="AW45" s="838"/>
      <c r="AX45" s="838"/>
      <c r="AY45" s="838"/>
      <c r="AZ45" s="852"/>
      <c r="BA45" s="852"/>
      <c r="BB45" s="852"/>
      <c r="BC45" s="852"/>
      <c r="BD45" s="852"/>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38"/>
      <c r="AM46" s="838"/>
      <c r="AN46" s="838"/>
      <c r="AO46" s="838"/>
      <c r="AP46" s="838"/>
      <c r="AQ46" s="838"/>
      <c r="AR46" s="838"/>
      <c r="AS46" s="838"/>
      <c r="AT46" s="838"/>
      <c r="AU46" s="838"/>
      <c r="AV46" s="838"/>
      <c r="AW46" s="838"/>
      <c r="AX46" s="838"/>
      <c r="AY46" s="838"/>
      <c r="AZ46" s="852"/>
      <c r="BA46" s="852"/>
      <c r="BB46" s="852"/>
      <c r="BC46" s="852"/>
      <c r="BD46" s="852"/>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38"/>
      <c r="AM47" s="838"/>
      <c r="AN47" s="838"/>
      <c r="AO47" s="838"/>
      <c r="AP47" s="838"/>
      <c r="AQ47" s="838"/>
      <c r="AR47" s="838"/>
      <c r="AS47" s="838"/>
      <c r="AT47" s="838"/>
      <c r="AU47" s="838"/>
      <c r="AV47" s="838"/>
      <c r="AW47" s="838"/>
      <c r="AX47" s="838"/>
      <c r="AY47" s="838"/>
      <c r="AZ47" s="852"/>
      <c r="BA47" s="852"/>
      <c r="BB47" s="852"/>
      <c r="BC47" s="852"/>
      <c r="BD47" s="852"/>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38"/>
      <c r="AM48" s="838"/>
      <c r="AN48" s="838"/>
      <c r="AO48" s="838"/>
      <c r="AP48" s="838"/>
      <c r="AQ48" s="838"/>
      <c r="AR48" s="838"/>
      <c r="AS48" s="838"/>
      <c r="AT48" s="838"/>
      <c r="AU48" s="838"/>
      <c r="AV48" s="838"/>
      <c r="AW48" s="838"/>
      <c r="AX48" s="838"/>
      <c r="AY48" s="838"/>
      <c r="AZ48" s="852"/>
      <c r="BA48" s="852"/>
      <c r="BB48" s="852"/>
      <c r="BC48" s="852"/>
      <c r="BD48" s="852"/>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38"/>
      <c r="AM49" s="838"/>
      <c r="AN49" s="838"/>
      <c r="AO49" s="838"/>
      <c r="AP49" s="838"/>
      <c r="AQ49" s="838"/>
      <c r="AR49" s="838"/>
      <c r="AS49" s="838"/>
      <c r="AT49" s="838"/>
      <c r="AU49" s="838"/>
      <c r="AV49" s="838"/>
      <c r="AW49" s="838"/>
      <c r="AX49" s="838"/>
      <c r="AY49" s="838"/>
      <c r="AZ49" s="852"/>
      <c r="BA49" s="852"/>
      <c r="BB49" s="852"/>
      <c r="BC49" s="852"/>
      <c r="BD49" s="852"/>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9"/>
      <c r="BF62" s="849"/>
      <c r="BG62" s="849"/>
      <c r="BH62" s="849"/>
      <c r="BI62" s="850"/>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8583</v>
      </c>
      <c r="AG63" s="862"/>
      <c r="AH63" s="862"/>
      <c r="AI63" s="862"/>
      <c r="AJ63" s="863"/>
      <c r="AK63" s="864"/>
      <c r="AL63" s="859"/>
      <c r="AM63" s="859"/>
      <c r="AN63" s="859"/>
      <c r="AO63" s="859"/>
      <c r="AP63" s="862">
        <v>92249</v>
      </c>
      <c r="AQ63" s="862"/>
      <c r="AR63" s="862"/>
      <c r="AS63" s="862"/>
      <c r="AT63" s="862"/>
      <c r="AU63" s="862">
        <v>69884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289</v>
      </c>
      <c r="R68" s="886"/>
      <c r="S68" s="886"/>
      <c r="T68" s="886"/>
      <c r="U68" s="886"/>
      <c r="V68" s="886">
        <v>274</v>
      </c>
      <c r="W68" s="886"/>
      <c r="X68" s="886"/>
      <c r="Y68" s="886"/>
      <c r="Z68" s="886"/>
      <c r="AA68" s="886">
        <v>15</v>
      </c>
      <c r="AB68" s="886"/>
      <c r="AC68" s="886"/>
      <c r="AD68" s="886"/>
      <c r="AE68" s="886"/>
      <c r="AF68" s="886">
        <v>15</v>
      </c>
      <c r="AG68" s="886"/>
      <c r="AH68" s="886"/>
      <c r="AI68" s="886"/>
      <c r="AJ68" s="886"/>
      <c r="AK68" s="886">
        <v>85</v>
      </c>
      <c r="AL68" s="886"/>
      <c r="AM68" s="886"/>
      <c r="AN68" s="886"/>
      <c r="AO68" s="886"/>
      <c r="AP68" s="886" t="s">
        <v>569</v>
      </c>
      <c r="AQ68" s="886"/>
      <c r="AR68" s="886"/>
      <c r="AS68" s="886"/>
      <c r="AT68" s="886"/>
      <c r="AU68" s="886" t="s">
        <v>569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65</v>
      </c>
      <c r="R69" s="838"/>
      <c r="S69" s="838"/>
      <c r="T69" s="838"/>
      <c r="U69" s="838"/>
      <c r="V69" s="838">
        <v>64</v>
      </c>
      <c r="W69" s="838"/>
      <c r="X69" s="838"/>
      <c r="Y69" s="838"/>
      <c r="Z69" s="838"/>
      <c r="AA69" s="838">
        <v>1</v>
      </c>
      <c r="AB69" s="838"/>
      <c r="AC69" s="838"/>
      <c r="AD69" s="838"/>
      <c r="AE69" s="838"/>
      <c r="AF69" s="838">
        <v>1</v>
      </c>
      <c r="AG69" s="838"/>
      <c r="AH69" s="838"/>
      <c r="AI69" s="838"/>
      <c r="AJ69" s="838"/>
      <c r="AK69" s="838" t="s">
        <v>569</v>
      </c>
      <c r="AL69" s="838"/>
      <c r="AM69" s="838"/>
      <c r="AN69" s="838"/>
      <c r="AO69" s="838"/>
      <c r="AP69" s="838" t="s">
        <v>569</v>
      </c>
      <c r="AQ69" s="838"/>
      <c r="AR69" s="838"/>
      <c r="AS69" s="838"/>
      <c r="AT69" s="838"/>
      <c r="AU69" s="838" t="s">
        <v>569</v>
      </c>
      <c r="AV69" s="838"/>
      <c r="AW69" s="838"/>
      <c r="AX69" s="838"/>
      <c r="AY69" s="838"/>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55</v>
      </c>
      <c r="R70" s="838"/>
      <c r="S70" s="838"/>
      <c r="T70" s="838"/>
      <c r="U70" s="838"/>
      <c r="V70" s="838">
        <v>55</v>
      </c>
      <c r="W70" s="838"/>
      <c r="X70" s="838"/>
      <c r="Y70" s="838"/>
      <c r="Z70" s="838"/>
      <c r="AA70" s="838">
        <v>0</v>
      </c>
      <c r="AB70" s="838"/>
      <c r="AC70" s="838"/>
      <c r="AD70" s="838"/>
      <c r="AE70" s="838"/>
      <c r="AF70" s="838">
        <v>0</v>
      </c>
      <c r="AG70" s="838"/>
      <c r="AH70" s="838"/>
      <c r="AI70" s="838"/>
      <c r="AJ70" s="838"/>
      <c r="AK70" s="838" t="s">
        <v>569</v>
      </c>
      <c r="AL70" s="838"/>
      <c r="AM70" s="838"/>
      <c r="AN70" s="838"/>
      <c r="AO70" s="838"/>
      <c r="AP70" s="838" t="s">
        <v>571</v>
      </c>
      <c r="AQ70" s="838"/>
      <c r="AR70" s="838"/>
      <c r="AS70" s="838"/>
      <c r="AT70" s="838"/>
      <c r="AU70" s="838" t="s">
        <v>569</v>
      </c>
      <c r="AV70" s="838"/>
      <c r="AW70" s="838"/>
      <c r="AX70" s="838"/>
      <c r="AY70" s="838"/>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6</v>
      </c>
      <c r="R71" s="838"/>
      <c r="S71" s="838"/>
      <c r="T71" s="838"/>
      <c r="U71" s="838"/>
      <c r="V71" s="838">
        <v>5</v>
      </c>
      <c r="W71" s="838"/>
      <c r="X71" s="838"/>
      <c r="Y71" s="838"/>
      <c r="Z71" s="838"/>
      <c r="AA71" s="838">
        <v>1</v>
      </c>
      <c r="AB71" s="838"/>
      <c r="AC71" s="838"/>
      <c r="AD71" s="838"/>
      <c r="AE71" s="838"/>
      <c r="AF71" s="838">
        <v>1</v>
      </c>
      <c r="AG71" s="838"/>
      <c r="AH71" s="838"/>
      <c r="AI71" s="838"/>
      <c r="AJ71" s="838"/>
      <c r="AK71" s="838" t="s">
        <v>569</v>
      </c>
      <c r="AL71" s="838"/>
      <c r="AM71" s="838"/>
      <c r="AN71" s="838"/>
      <c r="AO71" s="838"/>
      <c r="AP71" s="838" t="s">
        <v>569</v>
      </c>
      <c r="AQ71" s="838"/>
      <c r="AR71" s="838"/>
      <c r="AS71" s="838"/>
      <c r="AT71" s="838"/>
      <c r="AU71" s="838" t="s">
        <v>569</v>
      </c>
      <c r="AV71" s="838"/>
      <c r="AW71" s="838"/>
      <c r="AX71" s="838"/>
      <c r="AY71" s="838"/>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7100</v>
      </c>
      <c r="R72" s="838"/>
      <c r="S72" s="838"/>
      <c r="T72" s="838"/>
      <c r="U72" s="838"/>
      <c r="V72" s="838">
        <v>7097</v>
      </c>
      <c r="W72" s="838"/>
      <c r="X72" s="838"/>
      <c r="Y72" s="838"/>
      <c r="Z72" s="838"/>
      <c r="AA72" s="838">
        <v>3</v>
      </c>
      <c r="AB72" s="838"/>
      <c r="AC72" s="838"/>
      <c r="AD72" s="838"/>
      <c r="AE72" s="838"/>
      <c r="AF72" s="838">
        <v>3</v>
      </c>
      <c r="AG72" s="838"/>
      <c r="AH72" s="838"/>
      <c r="AI72" s="838"/>
      <c r="AJ72" s="838"/>
      <c r="AK72" s="838">
        <v>17</v>
      </c>
      <c r="AL72" s="838"/>
      <c r="AM72" s="838"/>
      <c r="AN72" s="838"/>
      <c r="AO72" s="838"/>
      <c r="AP72" s="838" t="s">
        <v>571</v>
      </c>
      <c r="AQ72" s="838"/>
      <c r="AR72" s="838"/>
      <c r="AS72" s="838"/>
      <c r="AT72" s="838"/>
      <c r="AU72" s="838" t="s">
        <v>572</v>
      </c>
      <c r="AV72" s="838"/>
      <c r="AW72" s="838"/>
      <c r="AX72" s="838"/>
      <c r="AY72" s="838"/>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267</v>
      </c>
      <c r="R73" s="838"/>
      <c r="S73" s="838"/>
      <c r="T73" s="838"/>
      <c r="U73" s="838"/>
      <c r="V73" s="838">
        <v>252</v>
      </c>
      <c r="W73" s="838"/>
      <c r="X73" s="838"/>
      <c r="Y73" s="838"/>
      <c r="Z73" s="838"/>
      <c r="AA73" s="838">
        <v>15</v>
      </c>
      <c r="AB73" s="838"/>
      <c r="AC73" s="838"/>
      <c r="AD73" s="838"/>
      <c r="AE73" s="838"/>
      <c r="AF73" s="838">
        <v>15</v>
      </c>
      <c r="AG73" s="838"/>
      <c r="AH73" s="838"/>
      <c r="AI73" s="838"/>
      <c r="AJ73" s="838"/>
      <c r="AK73" s="838" t="s">
        <v>566</v>
      </c>
      <c r="AL73" s="838"/>
      <c r="AM73" s="838"/>
      <c r="AN73" s="838"/>
      <c r="AO73" s="838"/>
      <c r="AP73" s="838">
        <v>1584</v>
      </c>
      <c r="AQ73" s="838"/>
      <c r="AR73" s="838"/>
      <c r="AS73" s="838"/>
      <c r="AT73" s="838"/>
      <c r="AU73" s="838">
        <v>109</v>
      </c>
      <c r="AV73" s="838"/>
      <c r="AW73" s="838"/>
      <c r="AX73" s="838"/>
      <c r="AY73" s="838"/>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4</v>
      </c>
      <c r="R74" s="838"/>
      <c r="S74" s="838"/>
      <c r="T74" s="838"/>
      <c r="U74" s="838"/>
      <c r="V74" s="838">
        <v>2</v>
      </c>
      <c r="W74" s="838"/>
      <c r="X74" s="838"/>
      <c r="Y74" s="838"/>
      <c r="Z74" s="838"/>
      <c r="AA74" s="838">
        <v>2</v>
      </c>
      <c r="AB74" s="838"/>
      <c r="AC74" s="838"/>
      <c r="AD74" s="838"/>
      <c r="AE74" s="838"/>
      <c r="AF74" s="838">
        <v>2</v>
      </c>
      <c r="AG74" s="838"/>
      <c r="AH74" s="838"/>
      <c r="AI74" s="838"/>
      <c r="AJ74" s="838"/>
      <c r="AK74" s="838">
        <v>0</v>
      </c>
      <c r="AL74" s="838"/>
      <c r="AM74" s="838"/>
      <c r="AN74" s="838"/>
      <c r="AO74" s="838"/>
      <c r="AP74" s="838" t="s">
        <v>569</v>
      </c>
      <c r="AQ74" s="838"/>
      <c r="AR74" s="838"/>
      <c r="AS74" s="838"/>
      <c r="AT74" s="838"/>
      <c r="AU74" s="838" t="s">
        <v>569</v>
      </c>
      <c r="AV74" s="838"/>
      <c r="AW74" s="838"/>
      <c r="AX74" s="838"/>
      <c r="AY74" s="838"/>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552</v>
      </c>
      <c r="C75" s="894"/>
      <c r="D75" s="894"/>
      <c r="E75" s="894"/>
      <c r="F75" s="894"/>
      <c r="G75" s="894"/>
      <c r="H75" s="894"/>
      <c r="I75" s="894"/>
      <c r="J75" s="894"/>
      <c r="K75" s="894"/>
      <c r="L75" s="894"/>
      <c r="M75" s="894"/>
      <c r="N75" s="894"/>
      <c r="O75" s="894"/>
      <c r="P75" s="895"/>
      <c r="Q75" s="899">
        <v>251</v>
      </c>
      <c r="R75" s="900"/>
      <c r="S75" s="900"/>
      <c r="T75" s="900"/>
      <c r="U75" s="851"/>
      <c r="V75" s="901">
        <v>148</v>
      </c>
      <c r="W75" s="900"/>
      <c r="X75" s="900"/>
      <c r="Y75" s="900"/>
      <c r="Z75" s="851"/>
      <c r="AA75" s="901">
        <v>103</v>
      </c>
      <c r="AB75" s="900"/>
      <c r="AC75" s="900"/>
      <c r="AD75" s="900"/>
      <c r="AE75" s="851"/>
      <c r="AF75" s="901">
        <v>103</v>
      </c>
      <c r="AG75" s="900"/>
      <c r="AH75" s="900"/>
      <c r="AI75" s="900"/>
      <c r="AJ75" s="851"/>
      <c r="AK75" s="901" t="s">
        <v>569</v>
      </c>
      <c r="AL75" s="900"/>
      <c r="AM75" s="900"/>
      <c r="AN75" s="900"/>
      <c r="AO75" s="851"/>
      <c r="AP75" s="901" t="s">
        <v>569</v>
      </c>
      <c r="AQ75" s="900"/>
      <c r="AR75" s="900"/>
      <c r="AS75" s="900"/>
      <c r="AT75" s="851"/>
      <c r="AU75" s="901" t="s">
        <v>569</v>
      </c>
      <c r="AV75" s="900"/>
      <c r="AW75" s="900"/>
      <c r="AX75" s="900"/>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553</v>
      </c>
      <c r="C76" s="894"/>
      <c r="D76" s="894"/>
      <c r="E76" s="894"/>
      <c r="F76" s="894"/>
      <c r="G76" s="894"/>
      <c r="H76" s="894"/>
      <c r="I76" s="894"/>
      <c r="J76" s="894"/>
      <c r="K76" s="894"/>
      <c r="L76" s="894"/>
      <c r="M76" s="894"/>
      <c r="N76" s="894"/>
      <c r="O76" s="894"/>
      <c r="P76" s="895"/>
      <c r="Q76" s="899">
        <v>52</v>
      </c>
      <c r="R76" s="900"/>
      <c r="S76" s="900"/>
      <c r="T76" s="900"/>
      <c r="U76" s="851"/>
      <c r="V76" s="901">
        <v>36</v>
      </c>
      <c r="W76" s="900"/>
      <c r="X76" s="900"/>
      <c r="Y76" s="900"/>
      <c r="Z76" s="851"/>
      <c r="AA76" s="901">
        <v>16</v>
      </c>
      <c r="AB76" s="900"/>
      <c r="AC76" s="900"/>
      <c r="AD76" s="900"/>
      <c r="AE76" s="851"/>
      <c r="AF76" s="901">
        <v>16</v>
      </c>
      <c r="AG76" s="900"/>
      <c r="AH76" s="900"/>
      <c r="AI76" s="900"/>
      <c r="AJ76" s="851"/>
      <c r="AK76" s="901" t="s">
        <v>569</v>
      </c>
      <c r="AL76" s="900"/>
      <c r="AM76" s="900"/>
      <c r="AN76" s="900"/>
      <c r="AO76" s="851"/>
      <c r="AP76" s="901" t="s">
        <v>569</v>
      </c>
      <c r="AQ76" s="900"/>
      <c r="AR76" s="900"/>
      <c r="AS76" s="900"/>
      <c r="AT76" s="851"/>
      <c r="AU76" s="901" t="s">
        <v>569</v>
      </c>
      <c r="AV76" s="900"/>
      <c r="AW76" s="900"/>
      <c r="AX76" s="900"/>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554</v>
      </c>
      <c r="C77" s="894"/>
      <c r="D77" s="894"/>
      <c r="E77" s="894"/>
      <c r="F77" s="894"/>
      <c r="G77" s="894"/>
      <c r="H77" s="894"/>
      <c r="I77" s="894"/>
      <c r="J77" s="894"/>
      <c r="K77" s="894"/>
      <c r="L77" s="894"/>
      <c r="M77" s="894"/>
      <c r="N77" s="894"/>
      <c r="O77" s="894"/>
      <c r="P77" s="895"/>
      <c r="Q77" s="899">
        <v>183</v>
      </c>
      <c r="R77" s="900"/>
      <c r="S77" s="900"/>
      <c r="T77" s="900"/>
      <c r="U77" s="851"/>
      <c r="V77" s="901">
        <v>177</v>
      </c>
      <c r="W77" s="900"/>
      <c r="X77" s="900"/>
      <c r="Y77" s="900"/>
      <c r="Z77" s="851"/>
      <c r="AA77" s="901">
        <v>6</v>
      </c>
      <c r="AB77" s="900"/>
      <c r="AC77" s="900"/>
      <c r="AD77" s="900"/>
      <c r="AE77" s="851"/>
      <c r="AF77" s="901">
        <v>6</v>
      </c>
      <c r="AG77" s="900"/>
      <c r="AH77" s="900"/>
      <c r="AI77" s="900"/>
      <c r="AJ77" s="851"/>
      <c r="AK77" s="901" t="s">
        <v>570</v>
      </c>
      <c r="AL77" s="900"/>
      <c r="AM77" s="900"/>
      <c r="AN77" s="900"/>
      <c r="AO77" s="851"/>
      <c r="AP77" s="901" t="s">
        <v>569</v>
      </c>
      <c r="AQ77" s="900"/>
      <c r="AR77" s="900"/>
      <c r="AS77" s="900"/>
      <c r="AT77" s="851"/>
      <c r="AU77" s="901" t="s">
        <v>569</v>
      </c>
      <c r="AV77" s="900"/>
      <c r="AW77" s="900"/>
      <c r="AX77" s="900"/>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555</v>
      </c>
      <c r="C78" s="894"/>
      <c r="D78" s="894"/>
      <c r="E78" s="894"/>
      <c r="F78" s="894"/>
      <c r="G78" s="894"/>
      <c r="H78" s="894"/>
      <c r="I78" s="894"/>
      <c r="J78" s="894"/>
      <c r="K78" s="894"/>
      <c r="L78" s="894"/>
      <c r="M78" s="894"/>
      <c r="N78" s="894"/>
      <c r="O78" s="894"/>
      <c r="P78" s="895"/>
      <c r="Q78" s="896">
        <v>209764</v>
      </c>
      <c r="R78" s="838"/>
      <c r="S78" s="838"/>
      <c r="T78" s="838"/>
      <c r="U78" s="838"/>
      <c r="V78" s="838">
        <v>201413</v>
      </c>
      <c r="W78" s="838"/>
      <c r="X78" s="838"/>
      <c r="Y78" s="838"/>
      <c r="Z78" s="838"/>
      <c r="AA78" s="838">
        <v>8351</v>
      </c>
      <c r="AB78" s="838"/>
      <c r="AC78" s="838"/>
      <c r="AD78" s="838"/>
      <c r="AE78" s="838"/>
      <c r="AF78" s="838">
        <v>8351</v>
      </c>
      <c r="AG78" s="838"/>
      <c r="AH78" s="838"/>
      <c r="AI78" s="838"/>
      <c r="AJ78" s="838"/>
      <c r="AK78" s="838" t="s">
        <v>569</v>
      </c>
      <c r="AL78" s="838"/>
      <c r="AM78" s="838"/>
      <c r="AN78" s="838"/>
      <c r="AO78" s="838"/>
      <c r="AP78" s="838" t="s">
        <v>569</v>
      </c>
      <c r="AQ78" s="838"/>
      <c r="AR78" s="838"/>
      <c r="AS78" s="838"/>
      <c r="AT78" s="838"/>
      <c r="AU78" s="838" t="s">
        <v>569</v>
      </c>
      <c r="AV78" s="838"/>
      <c r="AW78" s="838"/>
      <c r="AX78" s="838"/>
      <c r="AY78" s="838"/>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8513</v>
      </c>
      <c r="AG88" s="862"/>
      <c r="AH88" s="862"/>
      <c r="AI88" s="862"/>
      <c r="AJ88" s="862"/>
      <c r="AK88" s="859"/>
      <c r="AL88" s="859"/>
      <c r="AM88" s="859"/>
      <c r="AN88" s="859"/>
      <c r="AO88" s="859"/>
      <c r="AP88" s="862">
        <v>1584</v>
      </c>
      <c r="AQ88" s="862"/>
      <c r="AR88" s="862"/>
      <c r="AS88" s="862"/>
      <c r="AT88" s="862"/>
      <c r="AU88" s="862">
        <v>109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1111</v>
      </c>
      <c r="CS102" s="870"/>
      <c r="CT102" s="870"/>
      <c r="CU102" s="870"/>
      <c r="CV102" s="913"/>
      <c r="CW102" s="912">
        <v>31</v>
      </c>
      <c r="CX102" s="870"/>
      <c r="CY102" s="870"/>
      <c r="CZ102" s="870"/>
      <c r="DA102" s="913"/>
      <c r="DB102" s="912" t="s">
        <v>573</v>
      </c>
      <c r="DC102" s="870"/>
      <c r="DD102" s="870"/>
      <c r="DE102" s="870"/>
      <c r="DF102" s="913"/>
      <c r="DG102" s="912">
        <v>4900</v>
      </c>
      <c r="DH102" s="870"/>
      <c r="DI102" s="870"/>
      <c r="DJ102" s="870"/>
      <c r="DK102" s="913"/>
      <c r="DL102" s="912" t="s">
        <v>573</v>
      </c>
      <c r="DM102" s="870"/>
      <c r="DN102" s="870"/>
      <c r="DO102" s="870"/>
      <c r="DP102" s="913"/>
      <c r="DQ102" s="912">
        <v>1038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287</v>
      </c>
      <c r="AG109" s="915"/>
      <c r="AH109" s="915"/>
      <c r="AI109" s="915"/>
      <c r="AJ109" s="916"/>
      <c r="AK109" s="914" t="s">
        <v>286</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287</v>
      </c>
      <c r="BW109" s="915"/>
      <c r="BX109" s="915"/>
      <c r="BY109" s="915"/>
      <c r="BZ109" s="916"/>
      <c r="CA109" s="914" t="s">
        <v>286</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287</v>
      </c>
      <c r="DM109" s="915"/>
      <c r="DN109" s="915"/>
      <c r="DO109" s="915"/>
      <c r="DP109" s="916"/>
      <c r="DQ109" s="914" t="s">
        <v>286</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10706844</v>
      </c>
      <c r="AB110" s="922"/>
      <c r="AC110" s="922"/>
      <c r="AD110" s="922"/>
      <c r="AE110" s="923"/>
      <c r="AF110" s="924">
        <v>9591876</v>
      </c>
      <c r="AG110" s="922"/>
      <c r="AH110" s="922"/>
      <c r="AI110" s="922"/>
      <c r="AJ110" s="923"/>
      <c r="AK110" s="924">
        <v>9804308</v>
      </c>
      <c r="AL110" s="922"/>
      <c r="AM110" s="922"/>
      <c r="AN110" s="922"/>
      <c r="AO110" s="923"/>
      <c r="AP110" s="925">
        <v>17.3</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97134748</v>
      </c>
      <c r="BR110" s="957"/>
      <c r="BS110" s="957"/>
      <c r="BT110" s="957"/>
      <c r="BU110" s="957"/>
      <c r="BV110" s="957">
        <v>102664305</v>
      </c>
      <c r="BW110" s="957"/>
      <c r="BX110" s="957"/>
      <c r="BY110" s="957"/>
      <c r="BZ110" s="957"/>
      <c r="CA110" s="957">
        <v>106323081</v>
      </c>
      <c r="CB110" s="957"/>
      <c r="CC110" s="957"/>
      <c r="CD110" s="957"/>
      <c r="CE110" s="957"/>
      <c r="CF110" s="971">
        <v>187.8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1353093</v>
      </c>
      <c r="BR111" s="950"/>
      <c r="BS111" s="950"/>
      <c r="BT111" s="950"/>
      <c r="BU111" s="950"/>
      <c r="BV111" s="950">
        <v>1215715</v>
      </c>
      <c r="BW111" s="950"/>
      <c r="BX111" s="950"/>
      <c r="BY111" s="950"/>
      <c r="BZ111" s="950"/>
      <c r="CA111" s="950">
        <v>1131317</v>
      </c>
      <c r="CB111" s="950"/>
      <c r="CC111" s="950"/>
      <c r="CD111" s="950"/>
      <c r="CE111" s="950"/>
      <c r="CF111" s="944">
        <v>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71484751</v>
      </c>
      <c r="BR112" s="950"/>
      <c r="BS112" s="950"/>
      <c r="BT112" s="950"/>
      <c r="BU112" s="950"/>
      <c r="BV112" s="950">
        <v>71567899</v>
      </c>
      <c r="BW112" s="950"/>
      <c r="BX112" s="950"/>
      <c r="BY112" s="950"/>
      <c r="BZ112" s="950"/>
      <c r="CA112" s="950">
        <v>69177311</v>
      </c>
      <c r="CB112" s="950"/>
      <c r="CC112" s="950"/>
      <c r="CD112" s="950"/>
      <c r="CE112" s="950"/>
      <c r="CF112" s="944">
        <v>122.2</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46665</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4908236</v>
      </c>
      <c r="AB113" s="964"/>
      <c r="AC113" s="964"/>
      <c r="AD113" s="964"/>
      <c r="AE113" s="965"/>
      <c r="AF113" s="966">
        <v>5412811</v>
      </c>
      <c r="AG113" s="964"/>
      <c r="AH113" s="964"/>
      <c r="AI113" s="964"/>
      <c r="AJ113" s="965"/>
      <c r="AK113" s="966">
        <v>5031055</v>
      </c>
      <c r="AL113" s="964"/>
      <c r="AM113" s="964"/>
      <c r="AN113" s="964"/>
      <c r="AO113" s="965"/>
      <c r="AP113" s="967">
        <v>8.9</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131307</v>
      </c>
      <c r="BR113" s="950"/>
      <c r="BS113" s="950"/>
      <c r="BT113" s="950"/>
      <c r="BU113" s="950"/>
      <c r="BV113" s="950">
        <v>123762</v>
      </c>
      <c r="BW113" s="950"/>
      <c r="BX113" s="950"/>
      <c r="BY113" s="950"/>
      <c r="BZ113" s="950"/>
      <c r="CA113" s="950">
        <v>109320</v>
      </c>
      <c r="CB113" s="950"/>
      <c r="CC113" s="950"/>
      <c r="CD113" s="950"/>
      <c r="CE113" s="950"/>
      <c r="CF113" s="944">
        <v>0.2</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v>5428</v>
      </c>
      <c r="AG114" s="989"/>
      <c r="AH114" s="989"/>
      <c r="AI114" s="989"/>
      <c r="AJ114" s="990"/>
      <c r="AK114" s="991">
        <v>10301</v>
      </c>
      <c r="AL114" s="989"/>
      <c r="AM114" s="989"/>
      <c r="AN114" s="989"/>
      <c r="AO114" s="990"/>
      <c r="AP114" s="992">
        <v>0</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23560763</v>
      </c>
      <c r="BR114" s="950"/>
      <c r="BS114" s="950"/>
      <c r="BT114" s="950"/>
      <c r="BU114" s="950"/>
      <c r="BV114" s="950">
        <v>22543529</v>
      </c>
      <c r="BW114" s="950"/>
      <c r="BX114" s="950"/>
      <c r="BY114" s="950"/>
      <c r="BZ114" s="950"/>
      <c r="CA114" s="950">
        <v>21887337</v>
      </c>
      <c r="CB114" s="950"/>
      <c r="CC114" s="950"/>
      <c r="CD114" s="950"/>
      <c r="CE114" s="950"/>
      <c r="CF114" s="944">
        <v>38.700000000000003</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2782580</v>
      </c>
      <c r="AB115" s="964"/>
      <c r="AC115" s="964"/>
      <c r="AD115" s="964"/>
      <c r="AE115" s="965"/>
      <c r="AF115" s="966">
        <v>357087</v>
      </c>
      <c r="AG115" s="964"/>
      <c r="AH115" s="964"/>
      <c r="AI115" s="964"/>
      <c r="AJ115" s="965"/>
      <c r="AK115" s="966">
        <v>94825</v>
      </c>
      <c r="AL115" s="964"/>
      <c r="AM115" s="964"/>
      <c r="AN115" s="964"/>
      <c r="AO115" s="965"/>
      <c r="AP115" s="967">
        <v>0.2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1830805</v>
      </c>
      <c r="BR115" s="950"/>
      <c r="BS115" s="950"/>
      <c r="BT115" s="950"/>
      <c r="BU115" s="950"/>
      <c r="BV115" s="950">
        <v>1410342</v>
      </c>
      <c r="BW115" s="950"/>
      <c r="BX115" s="950"/>
      <c r="BY115" s="950"/>
      <c r="BZ115" s="950"/>
      <c r="CA115" s="950">
        <v>1037648</v>
      </c>
      <c r="CB115" s="950"/>
      <c r="CC115" s="950"/>
      <c r="CD115" s="950"/>
      <c r="CE115" s="950"/>
      <c r="CF115" s="944">
        <v>1.8</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804562</v>
      </c>
      <c r="DH115" s="989"/>
      <c r="DI115" s="989"/>
      <c r="DJ115" s="989"/>
      <c r="DK115" s="990"/>
      <c r="DL115" s="991">
        <v>807091</v>
      </c>
      <c r="DM115" s="989"/>
      <c r="DN115" s="989"/>
      <c r="DO115" s="989"/>
      <c r="DP115" s="990"/>
      <c r="DQ115" s="991">
        <v>808404</v>
      </c>
      <c r="DR115" s="989"/>
      <c r="DS115" s="989"/>
      <c r="DT115" s="989"/>
      <c r="DU115" s="990"/>
      <c r="DV115" s="992">
        <v>1.4</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31</v>
      </c>
      <c r="AB116" s="989"/>
      <c r="AC116" s="989"/>
      <c r="AD116" s="989"/>
      <c r="AE116" s="990"/>
      <c r="AF116" s="991">
        <v>1</v>
      </c>
      <c r="AG116" s="989"/>
      <c r="AH116" s="989"/>
      <c r="AI116" s="989"/>
      <c r="AJ116" s="990"/>
      <c r="AK116" s="991">
        <v>16</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18397691</v>
      </c>
      <c r="AB117" s="1007"/>
      <c r="AC117" s="1007"/>
      <c r="AD117" s="1007"/>
      <c r="AE117" s="1008"/>
      <c r="AF117" s="1009">
        <v>15367203</v>
      </c>
      <c r="AG117" s="1007"/>
      <c r="AH117" s="1007"/>
      <c r="AI117" s="1007"/>
      <c r="AJ117" s="1008"/>
      <c r="AK117" s="1009">
        <v>14940505</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287</v>
      </c>
      <c r="AG118" s="915"/>
      <c r="AH118" s="915"/>
      <c r="AI118" s="915"/>
      <c r="AJ118" s="916"/>
      <c r="AK118" s="914" t="s">
        <v>286</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2247656</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440</v>
      </c>
      <c r="BP119" s="1036"/>
      <c r="BQ119" s="1027">
        <v>195495467</v>
      </c>
      <c r="BR119" s="1028"/>
      <c r="BS119" s="1028"/>
      <c r="BT119" s="1028"/>
      <c r="BU119" s="1028"/>
      <c r="BV119" s="1028">
        <v>199525552</v>
      </c>
      <c r="BW119" s="1028"/>
      <c r="BX119" s="1028"/>
      <c r="BY119" s="1028"/>
      <c r="BZ119" s="1028"/>
      <c r="CA119" s="1028">
        <v>199666014</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501866</v>
      </c>
      <c r="DH119" s="1014"/>
      <c r="DI119" s="1014"/>
      <c r="DJ119" s="1014"/>
      <c r="DK119" s="1015"/>
      <c r="DL119" s="1013">
        <v>408624</v>
      </c>
      <c r="DM119" s="1014"/>
      <c r="DN119" s="1014"/>
      <c r="DO119" s="1014"/>
      <c r="DP119" s="1015"/>
      <c r="DQ119" s="1013">
        <v>322913</v>
      </c>
      <c r="DR119" s="1014"/>
      <c r="DS119" s="1014"/>
      <c r="DT119" s="1014"/>
      <c r="DU119" s="1015"/>
      <c r="DV119" s="1016">
        <v>0.6</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27398661</v>
      </c>
      <c r="BR120" s="957"/>
      <c r="BS120" s="957"/>
      <c r="BT120" s="957"/>
      <c r="BU120" s="957"/>
      <c r="BV120" s="957">
        <v>27794974</v>
      </c>
      <c r="BW120" s="957"/>
      <c r="BX120" s="957"/>
      <c r="BY120" s="957"/>
      <c r="BZ120" s="957"/>
      <c r="CA120" s="957">
        <v>26164340</v>
      </c>
      <c r="CB120" s="957"/>
      <c r="CC120" s="957"/>
      <c r="CD120" s="957"/>
      <c r="CE120" s="957"/>
      <c r="CF120" s="971">
        <v>46.2</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t="s">
        <v>113</v>
      </c>
      <c r="DH120" s="957"/>
      <c r="DI120" s="957"/>
      <c r="DJ120" s="957"/>
      <c r="DK120" s="957"/>
      <c r="DL120" s="957">
        <v>63671903</v>
      </c>
      <c r="DM120" s="957"/>
      <c r="DN120" s="957"/>
      <c r="DO120" s="957"/>
      <c r="DP120" s="957"/>
      <c r="DQ120" s="957">
        <v>61189419</v>
      </c>
      <c r="DR120" s="957"/>
      <c r="DS120" s="957"/>
      <c r="DT120" s="957"/>
      <c r="DU120" s="957"/>
      <c r="DV120" s="958">
        <v>108.1</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415157</v>
      </c>
      <c r="AB121" s="989"/>
      <c r="AC121" s="989"/>
      <c r="AD121" s="989"/>
      <c r="AE121" s="990"/>
      <c r="AF121" s="991">
        <v>250518</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25103981</v>
      </c>
      <c r="BR121" s="950"/>
      <c r="BS121" s="950"/>
      <c r="BT121" s="950"/>
      <c r="BU121" s="950"/>
      <c r="BV121" s="950">
        <v>24610871</v>
      </c>
      <c r="BW121" s="950"/>
      <c r="BX121" s="950"/>
      <c r="BY121" s="950"/>
      <c r="BZ121" s="950"/>
      <c r="CA121" s="950">
        <v>24935274</v>
      </c>
      <c r="CB121" s="950"/>
      <c r="CC121" s="950"/>
      <c r="CD121" s="950"/>
      <c r="CE121" s="950"/>
      <c r="CF121" s="944">
        <v>44</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3357258</v>
      </c>
      <c r="DH121" s="950"/>
      <c r="DI121" s="950"/>
      <c r="DJ121" s="950"/>
      <c r="DK121" s="950"/>
      <c r="DL121" s="950">
        <v>3349104</v>
      </c>
      <c r="DM121" s="950"/>
      <c r="DN121" s="950"/>
      <c r="DO121" s="950"/>
      <c r="DP121" s="950"/>
      <c r="DQ121" s="950">
        <v>3630215</v>
      </c>
      <c r="DR121" s="950"/>
      <c r="DS121" s="950"/>
      <c r="DT121" s="950"/>
      <c r="DU121" s="950"/>
      <c r="DV121" s="951">
        <v>6.4</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117289477</v>
      </c>
      <c r="BR122" s="1028"/>
      <c r="BS122" s="1028"/>
      <c r="BT122" s="1028"/>
      <c r="BU122" s="1028"/>
      <c r="BV122" s="1028">
        <v>123146820</v>
      </c>
      <c r="BW122" s="1028"/>
      <c r="BX122" s="1028"/>
      <c r="BY122" s="1028"/>
      <c r="BZ122" s="1028"/>
      <c r="CA122" s="1028">
        <v>124768080</v>
      </c>
      <c r="CB122" s="1028"/>
      <c r="CC122" s="1028"/>
      <c r="CD122" s="1028"/>
      <c r="CE122" s="1028"/>
      <c r="CF122" s="1048">
        <v>220.4</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3585720</v>
      </c>
      <c r="DH122" s="950"/>
      <c r="DI122" s="950"/>
      <c r="DJ122" s="950"/>
      <c r="DK122" s="950"/>
      <c r="DL122" s="950">
        <v>3345039</v>
      </c>
      <c r="DM122" s="950"/>
      <c r="DN122" s="950"/>
      <c r="DO122" s="950"/>
      <c r="DP122" s="950"/>
      <c r="DQ122" s="950">
        <v>3104093</v>
      </c>
      <c r="DR122" s="950"/>
      <c r="DS122" s="950"/>
      <c r="DT122" s="950"/>
      <c r="DU122" s="950"/>
      <c r="DV122" s="951">
        <v>5.5</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169792119</v>
      </c>
      <c r="BR123" s="1096"/>
      <c r="BS123" s="1096"/>
      <c r="BT123" s="1096"/>
      <c r="BU123" s="1096"/>
      <c r="BV123" s="1096">
        <v>175552665</v>
      </c>
      <c r="BW123" s="1096"/>
      <c r="BX123" s="1096"/>
      <c r="BY123" s="1096"/>
      <c r="BZ123" s="1096"/>
      <c r="CA123" s="1096">
        <v>175867694</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1210513</v>
      </c>
      <c r="DH123" s="989"/>
      <c r="DI123" s="989"/>
      <c r="DJ123" s="989"/>
      <c r="DK123" s="990"/>
      <c r="DL123" s="991">
        <v>1154874</v>
      </c>
      <c r="DM123" s="989"/>
      <c r="DN123" s="989"/>
      <c r="DO123" s="989"/>
      <c r="DP123" s="990"/>
      <c r="DQ123" s="991">
        <v>1142184</v>
      </c>
      <c r="DR123" s="989"/>
      <c r="DS123" s="989"/>
      <c r="DT123" s="989"/>
      <c r="DU123" s="990"/>
      <c r="DV123" s="992">
        <v>2</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45</v>
      </c>
      <c r="BR124" s="1058"/>
      <c r="BS124" s="1058"/>
      <c r="BT124" s="1058"/>
      <c r="BU124" s="1058"/>
      <c r="BV124" s="1058">
        <v>41.7</v>
      </c>
      <c r="BW124" s="1058"/>
      <c r="BX124" s="1058"/>
      <c r="BY124" s="1058"/>
      <c r="BZ124" s="1058"/>
      <c r="CA124" s="1058">
        <v>42</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63331260</v>
      </c>
      <c r="DH124" s="1014"/>
      <c r="DI124" s="1014"/>
      <c r="DJ124" s="1014"/>
      <c r="DK124" s="1015"/>
      <c r="DL124" s="1013">
        <v>46979</v>
      </c>
      <c r="DM124" s="1014"/>
      <c r="DN124" s="1014"/>
      <c r="DO124" s="1014"/>
      <c r="DP124" s="1015"/>
      <c r="DQ124" s="1013">
        <v>111400</v>
      </c>
      <c r="DR124" s="1014"/>
      <c r="DS124" s="1014"/>
      <c r="DT124" s="1014"/>
      <c r="DU124" s="1015"/>
      <c r="DV124" s="1016">
        <v>0.2</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119669</v>
      </c>
      <c r="AB126" s="989"/>
      <c r="AC126" s="989"/>
      <c r="AD126" s="989"/>
      <c r="AE126" s="990"/>
      <c r="AF126" s="991">
        <v>106533</v>
      </c>
      <c r="AG126" s="989"/>
      <c r="AH126" s="989"/>
      <c r="AI126" s="989"/>
      <c r="AJ126" s="990"/>
      <c r="AK126" s="991">
        <v>94801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v>1830805</v>
      </c>
      <c r="DH126" s="950"/>
      <c r="DI126" s="950"/>
      <c r="DJ126" s="950"/>
      <c r="DK126" s="950"/>
      <c r="DL126" s="950">
        <v>1410342</v>
      </c>
      <c r="DM126" s="950"/>
      <c r="DN126" s="950"/>
      <c r="DO126" s="950"/>
      <c r="DP126" s="950"/>
      <c r="DQ126" s="950">
        <v>1037648</v>
      </c>
      <c r="DR126" s="950"/>
      <c r="DS126" s="950"/>
      <c r="DT126" s="950"/>
      <c r="DU126" s="950"/>
      <c r="DV126" s="951">
        <v>1.8</v>
      </c>
      <c r="DW126" s="951"/>
      <c r="DX126" s="951"/>
      <c r="DY126" s="951"/>
      <c r="DZ126" s="952"/>
    </row>
    <row r="127" spans="1:130" s="199" customFormat="1" ht="26.25" customHeight="1">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98</v>
      </c>
      <c r="AB127" s="989"/>
      <c r="AC127" s="989"/>
      <c r="AD127" s="989"/>
      <c r="AE127" s="990"/>
      <c r="AF127" s="991">
        <v>36</v>
      </c>
      <c r="AG127" s="989"/>
      <c r="AH127" s="989"/>
      <c r="AI127" s="989"/>
      <c r="AJ127" s="990"/>
      <c r="AK127" s="991">
        <v>24</v>
      </c>
      <c r="AL127" s="989"/>
      <c r="AM127" s="989"/>
      <c r="AN127" s="989"/>
      <c r="AO127" s="990"/>
      <c r="AP127" s="992">
        <v>0</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2072497</v>
      </c>
      <c r="AB128" s="1078"/>
      <c r="AC128" s="1078"/>
      <c r="AD128" s="1078"/>
      <c r="AE128" s="1079"/>
      <c r="AF128" s="1080">
        <v>2114651</v>
      </c>
      <c r="AG128" s="1078"/>
      <c r="AH128" s="1078"/>
      <c r="AI128" s="1078"/>
      <c r="AJ128" s="1079"/>
      <c r="AK128" s="1080">
        <v>2088871</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113</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67151544</v>
      </c>
      <c r="AB129" s="989"/>
      <c r="AC129" s="989"/>
      <c r="AD129" s="989"/>
      <c r="AE129" s="990"/>
      <c r="AF129" s="991">
        <v>67207329</v>
      </c>
      <c r="AG129" s="989"/>
      <c r="AH129" s="989"/>
      <c r="AI129" s="989"/>
      <c r="AJ129" s="990"/>
      <c r="AK129" s="991">
        <v>66753358</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10137880</v>
      </c>
      <c r="AB130" s="989"/>
      <c r="AC130" s="989"/>
      <c r="AD130" s="989"/>
      <c r="AE130" s="990"/>
      <c r="AF130" s="991">
        <v>9718583</v>
      </c>
      <c r="AG130" s="989"/>
      <c r="AH130" s="989"/>
      <c r="AI130" s="989"/>
      <c r="AJ130" s="990"/>
      <c r="AK130" s="991">
        <v>10135766</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7.2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57013664</v>
      </c>
      <c r="AB131" s="1014"/>
      <c r="AC131" s="1014"/>
      <c r="AD131" s="1014"/>
      <c r="AE131" s="1015"/>
      <c r="AF131" s="1013">
        <v>57488746</v>
      </c>
      <c r="AG131" s="1014"/>
      <c r="AH131" s="1014"/>
      <c r="AI131" s="1014"/>
      <c r="AJ131" s="1015"/>
      <c r="AK131" s="1013">
        <v>56617592</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42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10.852335999999999</v>
      </c>
      <c r="AB132" s="1130"/>
      <c r="AC132" s="1130"/>
      <c r="AD132" s="1130"/>
      <c r="AE132" s="1131"/>
      <c r="AF132" s="1132">
        <v>6.1472361910000002</v>
      </c>
      <c r="AG132" s="1130"/>
      <c r="AH132" s="1130"/>
      <c r="AI132" s="1130"/>
      <c r="AJ132" s="1131"/>
      <c r="AK132" s="1132">
        <v>4.7968624310000001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9.1999999999999993</v>
      </c>
      <c r="AB133" s="1113"/>
      <c r="AC133" s="1113"/>
      <c r="AD133" s="1113"/>
      <c r="AE133" s="1114"/>
      <c r="AF133" s="1112">
        <v>8.3000000000000007</v>
      </c>
      <c r="AG133" s="1113"/>
      <c r="AH133" s="1113"/>
      <c r="AI133" s="1113"/>
      <c r="AJ133" s="1114"/>
      <c r="AK133" s="1112">
        <v>7.2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2"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0" t="s">
        <v>476</v>
      </c>
      <c r="L7" s="256"/>
      <c r="M7" s="257" t="s">
        <v>477</v>
      </c>
      <c r="N7" s="258"/>
    </row>
    <row r="8" spans="1:16">
      <c r="A8" s="250"/>
      <c r="B8" s="246"/>
      <c r="C8" s="246"/>
      <c r="D8" s="246"/>
      <c r="E8" s="246"/>
      <c r="F8" s="246"/>
      <c r="G8" s="259"/>
      <c r="H8" s="260"/>
      <c r="I8" s="260"/>
      <c r="J8" s="261"/>
      <c r="K8" s="1151"/>
      <c r="L8" s="262" t="s">
        <v>478</v>
      </c>
      <c r="M8" s="263" t="s">
        <v>479</v>
      </c>
      <c r="N8" s="264" t="s">
        <v>480</v>
      </c>
    </row>
    <row r="9" spans="1:16">
      <c r="A9" s="250"/>
      <c r="B9" s="246"/>
      <c r="C9" s="246"/>
      <c r="D9" s="246"/>
      <c r="E9" s="246"/>
      <c r="F9" s="246"/>
      <c r="G9" s="1152" t="s">
        <v>481</v>
      </c>
      <c r="H9" s="1153"/>
      <c r="I9" s="1153"/>
      <c r="J9" s="1154"/>
      <c r="K9" s="265">
        <v>19615129</v>
      </c>
      <c r="L9" s="266">
        <v>69620</v>
      </c>
      <c r="M9" s="267">
        <v>56186</v>
      </c>
      <c r="N9" s="268">
        <v>23.9</v>
      </c>
    </row>
    <row r="10" spans="1:16">
      <c r="A10" s="250"/>
      <c r="B10" s="246"/>
      <c r="C10" s="246"/>
      <c r="D10" s="246"/>
      <c r="E10" s="246"/>
      <c r="F10" s="246"/>
      <c r="G10" s="1152" t="s">
        <v>482</v>
      </c>
      <c r="H10" s="1153"/>
      <c r="I10" s="1153"/>
      <c r="J10" s="1154"/>
      <c r="K10" s="269">
        <v>2230901</v>
      </c>
      <c r="L10" s="270">
        <v>7918</v>
      </c>
      <c r="M10" s="271">
        <v>3767</v>
      </c>
      <c r="N10" s="272">
        <v>110.2</v>
      </c>
    </row>
    <row r="11" spans="1:16" ht="13.5" customHeight="1">
      <c r="A11" s="250"/>
      <c r="B11" s="246"/>
      <c r="C11" s="246"/>
      <c r="D11" s="246"/>
      <c r="E11" s="246"/>
      <c r="F11" s="246"/>
      <c r="G11" s="1152" t="s">
        <v>483</v>
      </c>
      <c r="H11" s="1153"/>
      <c r="I11" s="1153"/>
      <c r="J11" s="1154"/>
      <c r="K11" s="269">
        <v>6559</v>
      </c>
      <c r="L11" s="270">
        <v>23</v>
      </c>
      <c r="M11" s="271">
        <v>1509</v>
      </c>
      <c r="N11" s="272">
        <v>-98.5</v>
      </c>
    </row>
    <row r="12" spans="1:16" ht="13.5" customHeight="1">
      <c r="A12" s="250"/>
      <c r="B12" s="246"/>
      <c r="C12" s="246"/>
      <c r="D12" s="246"/>
      <c r="E12" s="246"/>
      <c r="F12" s="246"/>
      <c r="G12" s="1152" t="s">
        <v>484</v>
      </c>
      <c r="H12" s="1153"/>
      <c r="I12" s="1153"/>
      <c r="J12" s="1154"/>
      <c r="K12" s="269">
        <v>388618</v>
      </c>
      <c r="L12" s="270">
        <v>1379</v>
      </c>
      <c r="M12" s="271">
        <v>918</v>
      </c>
      <c r="N12" s="272">
        <v>50.2</v>
      </c>
    </row>
    <row r="13" spans="1:16" ht="13.5" customHeight="1">
      <c r="A13" s="250"/>
      <c r="B13" s="246"/>
      <c r="C13" s="246"/>
      <c r="D13" s="246"/>
      <c r="E13" s="246"/>
      <c r="F13" s="246"/>
      <c r="G13" s="1152" t="s">
        <v>485</v>
      </c>
      <c r="H13" s="1153"/>
      <c r="I13" s="1153"/>
      <c r="J13" s="1154"/>
      <c r="K13" s="269" t="s">
        <v>486</v>
      </c>
      <c r="L13" s="270" t="s">
        <v>486</v>
      </c>
      <c r="M13" s="271">
        <v>18</v>
      </c>
      <c r="N13" s="272" t="s">
        <v>486</v>
      </c>
    </row>
    <row r="14" spans="1:16" ht="13.5" customHeight="1">
      <c r="A14" s="250"/>
      <c r="B14" s="246"/>
      <c r="C14" s="246"/>
      <c r="D14" s="246"/>
      <c r="E14" s="246"/>
      <c r="F14" s="246"/>
      <c r="G14" s="1152" t="s">
        <v>487</v>
      </c>
      <c r="H14" s="1153"/>
      <c r="I14" s="1153"/>
      <c r="J14" s="1154"/>
      <c r="K14" s="269">
        <v>643188</v>
      </c>
      <c r="L14" s="270">
        <v>2283</v>
      </c>
      <c r="M14" s="271">
        <v>2305</v>
      </c>
      <c r="N14" s="272">
        <v>-1</v>
      </c>
    </row>
    <row r="15" spans="1:16" ht="13.5" customHeight="1">
      <c r="A15" s="250"/>
      <c r="B15" s="246"/>
      <c r="C15" s="246"/>
      <c r="D15" s="246"/>
      <c r="E15" s="246"/>
      <c r="F15" s="246"/>
      <c r="G15" s="1152" t="s">
        <v>488</v>
      </c>
      <c r="H15" s="1153"/>
      <c r="I15" s="1153"/>
      <c r="J15" s="1154"/>
      <c r="K15" s="269">
        <v>1046966</v>
      </c>
      <c r="L15" s="270">
        <v>3716</v>
      </c>
      <c r="M15" s="271">
        <v>1282</v>
      </c>
      <c r="N15" s="272">
        <v>189.9</v>
      </c>
    </row>
    <row r="16" spans="1:16">
      <c r="A16" s="250"/>
      <c r="B16" s="246"/>
      <c r="C16" s="246"/>
      <c r="D16" s="246"/>
      <c r="E16" s="246"/>
      <c r="F16" s="246"/>
      <c r="G16" s="1155" t="s">
        <v>489</v>
      </c>
      <c r="H16" s="1156"/>
      <c r="I16" s="1156"/>
      <c r="J16" s="1157"/>
      <c r="K16" s="270">
        <v>-1995240</v>
      </c>
      <c r="L16" s="270">
        <v>-7082</v>
      </c>
      <c r="M16" s="271">
        <v>-4349</v>
      </c>
      <c r="N16" s="272">
        <v>62.8</v>
      </c>
    </row>
    <row r="17" spans="1:16">
      <c r="A17" s="250"/>
      <c r="B17" s="246"/>
      <c r="C17" s="246"/>
      <c r="D17" s="246"/>
      <c r="E17" s="246"/>
      <c r="F17" s="246"/>
      <c r="G17" s="1155" t="s">
        <v>170</v>
      </c>
      <c r="H17" s="1156"/>
      <c r="I17" s="1156"/>
      <c r="J17" s="1157"/>
      <c r="K17" s="270">
        <v>21936121</v>
      </c>
      <c r="L17" s="270">
        <v>77858</v>
      </c>
      <c r="M17" s="271">
        <v>61636</v>
      </c>
      <c r="N17" s="272">
        <v>26.3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7" t="s">
        <v>494</v>
      </c>
      <c r="H21" s="1148"/>
      <c r="I21" s="1148"/>
      <c r="J21" s="1149"/>
      <c r="K21" s="282">
        <v>8.16</v>
      </c>
      <c r="L21" s="283">
        <v>6.07</v>
      </c>
      <c r="M21" s="284">
        <v>2.09</v>
      </c>
      <c r="N21" s="251"/>
      <c r="O21" s="285"/>
      <c r="P21" s="281"/>
    </row>
    <row r="22" spans="1:16" s="286" customFormat="1">
      <c r="A22" s="281"/>
      <c r="B22" s="251"/>
      <c r="C22" s="251"/>
      <c r="D22" s="251"/>
      <c r="E22" s="251"/>
      <c r="F22" s="251"/>
      <c r="G22" s="1147" t="s">
        <v>495</v>
      </c>
      <c r="H22" s="1148"/>
      <c r="I22" s="1148"/>
      <c r="J22" s="1149"/>
      <c r="K22" s="287">
        <v>100.4</v>
      </c>
      <c r="L22" s="288">
        <v>100.6</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0" t="s">
        <v>476</v>
      </c>
      <c r="L30" s="256"/>
      <c r="M30" s="257" t="s">
        <v>477</v>
      </c>
      <c r="N30" s="258"/>
    </row>
    <row r="31" spans="1:16">
      <c r="A31" s="250"/>
      <c r="B31" s="246"/>
      <c r="C31" s="246"/>
      <c r="D31" s="246"/>
      <c r="E31" s="246"/>
      <c r="F31" s="246"/>
      <c r="G31" s="259"/>
      <c r="H31" s="260"/>
      <c r="I31" s="260"/>
      <c r="J31" s="261"/>
      <c r="K31" s="1151"/>
      <c r="L31" s="262" t="s">
        <v>478</v>
      </c>
      <c r="M31" s="263" t="s">
        <v>479</v>
      </c>
      <c r="N31" s="264" t="s">
        <v>480</v>
      </c>
    </row>
    <row r="32" spans="1:16" ht="27" customHeight="1">
      <c r="A32" s="250"/>
      <c r="B32" s="246"/>
      <c r="C32" s="246"/>
      <c r="D32" s="246"/>
      <c r="E32" s="246"/>
      <c r="F32" s="246"/>
      <c r="G32" s="1163" t="s">
        <v>499</v>
      </c>
      <c r="H32" s="1164"/>
      <c r="I32" s="1164"/>
      <c r="J32" s="1165"/>
      <c r="K32" s="296">
        <v>9804308</v>
      </c>
      <c r="L32" s="296">
        <v>34799</v>
      </c>
      <c r="M32" s="297">
        <v>26755</v>
      </c>
      <c r="N32" s="298">
        <v>30.1</v>
      </c>
    </row>
    <row r="33" spans="1:16" ht="13.5" customHeight="1">
      <c r="A33" s="250"/>
      <c r="B33" s="246"/>
      <c r="C33" s="246"/>
      <c r="D33" s="246"/>
      <c r="E33" s="246"/>
      <c r="F33" s="246"/>
      <c r="G33" s="1163" t="s">
        <v>500</v>
      </c>
      <c r="H33" s="1164"/>
      <c r="I33" s="1164"/>
      <c r="J33" s="1165"/>
      <c r="K33" s="296" t="s">
        <v>486</v>
      </c>
      <c r="L33" s="296" t="s">
        <v>486</v>
      </c>
      <c r="M33" s="297" t="s">
        <v>486</v>
      </c>
      <c r="N33" s="298" t="s">
        <v>486</v>
      </c>
    </row>
    <row r="34" spans="1:16" ht="27" customHeight="1">
      <c r="A34" s="250"/>
      <c r="B34" s="246"/>
      <c r="C34" s="246"/>
      <c r="D34" s="246"/>
      <c r="E34" s="246"/>
      <c r="F34" s="246"/>
      <c r="G34" s="1163" t="s">
        <v>501</v>
      </c>
      <c r="H34" s="1164"/>
      <c r="I34" s="1164"/>
      <c r="J34" s="1165"/>
      <c r="K34" s="296" t="s">
        <v>486</v>
      </c>
      <c r="L34" s="296" t="s">
        <v>486</v>
      </c>
      <c r="M34" s="297">
        <v>35</v>
      </c>
      <c r="N34" s="298" t="s">
        <v>486</v>
      </c>
    </row>
    <row r="35" spans="1:16" ht="27" customHeight="1">
      <c r="A35" s="250"/>
      <c r="B35" s="246"/>
      <c r="C35" s="246"/>
      <c r="D35" s="246"/>
      <c r="E35" s="246"/>
      <c r="F35" s="246"/>
      <c r="G35" s="1163" t="s">
        <v>502</v>
      </c>
      <c r="H35" s="1164"/>
      <c r="I35" s="1164"/>
      <c r="J35" s="1165"/>
      <c r="K35" s="296">
        <v>5031055</v>
      </c>
      <c r="L35" s="296">
        <v>17857</v>
      </c>
      <c r="M35" s="297">
        <v>6876</v>
      </c>
      <c r="N35" s="298">
        <v>159.69999999999999</v>
      </c>
    </row>
    <row r="36" spans="1:16" ht="27" customHeight="1">
      <c r="A36" s="250"/>
      <c r="B36" s="246"/>
      <c r="C36" s="246"/>
      <c r="D36" s="246"/>
      <c r="E36" s="246"/>
      <c r="F36" s="246"/>
      <c r="G36" s="1163" t="s">
        <v>503</v>
      </c>
      <c r="H36" s="1164"/>
      <c r="I36" s="1164"/>
      <c r="J36" s="1165"/>
      <c r="K36" s="296">
        <v>10301</v>
      </c>
      <c r="L36" s="296">
        <v>37</v>
      </c>
      <c r="M36" s="297">
        <v>711</v>
      </c>
      <c r="N36" s="298">
        <v>-94.8</v>
      </c>
    </row>
    <row r="37" spans="1:16" ht="13.5" customHeight="1">
      <c r="A37" s="250"/>
      <c r="B37" s="246"/>
      <c r="C37" s="246"/>
      <c r="D37" s="246"/>
      <c r="E37" s="246"/>
      <c r="F37" s="246"/>
      <c r="G37" s="1163" t="s">
        <v>504</v>
      </c>
      <c r="H37" s="1164"/>
      <c r="I37" s="1164"/>
      <c r="J37" s="1165"/>
      <c r="K37" s="296">
        <v>94825</v>
      </c>
      <c r="L37" s="296">
        <v>337</v>
      </c>
      <c r="M37" s="297">
        <v>1771</v>
      </c>
      <c r="N37" s="298">
        <v>-81</v>
      </c>
    </row>
    <row r="38" spans="1:16" ht="27" customHeight="1">
      <c r="A38" s="250"/>
      <c r="B38" s="246"/>
      <c r="C38" s="246"/>
      <c r="D38" s="246"/>
      <c r="E38" s="246"/>
      <c r="F38" s="246"/>
      <c r="G38" s="1166" t="s">
        <v>505</v>
      </c>
      <c r="H38" s="1167"/>
      <c r="I38" s="1167"/>
      <c r="J38" s="1168"/>
      <c r="K38" s="299">
        <v>16</v>
      </c>
      <c r="L38" s="299">
        <v>0</v>
      </c>
      <c r="M38" s="300">
        <v>0</v>
      </c>
      <c r="N38" s="301">
        <v>0</v>
      </c>
      <c r="O38" s="295"/>
    </row>
    <row r="39" spans="1:16">
      <c r="A39" s="250"/>
      <c r="B39" s="246"/>
      <c r="C39" s="246"/>
      <c r="D39" s="246"/>
      <c r="E39" s="246"/>
      <c r="F39" s="246"/>
      <c r="G39" s="1166" t="s">
        <v>506</v>
      </c>
      <c r="H39" s="1167"/>
      <c r="I39" s="1167"/>
      <c r="J39" s="1168"/>
      <c r="K39" s="302">
        <v>-2088871</v>
      </c>
      <c r="L39" s="302">
        <v>-7414</v>
      </c>
      <c r="M39" s="303">
        <v>-7763</v>
      </c>
      <c r="N39" s="304">
        <v>-4.5</v>
      </c>
      <c r="O39" s="295"/>
    </row>
    <row r="40" spans="1:16" ht="27" customHeight="1">
      <c r="A40" s="250"/>
      <c r="B40" s="246"/>
      <c r="C40" s="246"/>
      <c r="D40" s="246"/>
      <c r="E40" s="246"/>
      <c r="F40" s="246"/>
      <c r="G40" s="1163" t="s">
        <v>507</v>
      </c>
      <c r="H40" s="1164"/>
      <c r="I40" s="1164"/>
      <c r="J40" s="1165"/>
      <c r="K40" s="302">
        <v>-10135766</v>
      </c>
      <c r="L40" s="302">
        <v>-35975</v>
      </c>
      <c r="M40" s="303">
        <v>-22050</v>
      </c>
      <c r="N40" s="304">
        <v>63.2</v>
      </c>
      <c r="O40" s="295"/>
    </row>
    <row r="41" spans="1:16">
      <c r="A41" s="250"/>
      <c r="B41" s="246"/>
      <c r="C41" s="246"/>
      <c r="D41" s="246"/>
      <c r="E41" s="246"/>
      <c r="F41" s="246"/>
      <c r="G41" s="1169" t="s">
        <v>281</v>
      </c>
      <c r="H41" s="1170"/>
      <c r="I41" s="1170"/>
      <c r="J41" s="1171"/>
      <c r="K41" s="296">
        <v>2715868</v>
      </c>
      <c r="L41" s="302">
        <v>9639</v>
      </c>
      <c r="M41" s="303">
        <v>6336</v>
      </c>
      <c r="N41" s="304">
        <v>52.1</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8" t="s">
        <v>476</v>
      </c>
      <c r="J49" s="1160" t="s">
        <v>511</v>
      </c>
      <c r="K49" s="1161"/>
      <c r="L49" s="1161"/>
      <c r="M49" s="1161"/>
      <c r="N49" s="1162"/>
    </row>
    <row r="50" spans="1:14">
      <c r="A50" s="250"/>
      <c r="B50" s="246"/>
      <c r="C50" s="246"/>
      <c r="D50" s="246"/>
      <c r="E50" s="246"/>
      <c r="F50" s="246"/>
      <c r="G50" s="314"/>
      <c r="H50" s="315"/>
      <c r="I50" s="1159"/>
      <c r="J50" s="316" t="s">
        <v>512</v>
      </c>
      <c r="K50" s="317" t="s">
        <v>513</v>
      </c>
      <c r="L50" s="318" t="s">
        <v>514</v>
      </c>
      <c r="M50" s="319" t="s">
        <v>515</v>
      </c>
      <c r="N50" s="320" t="s">
        <v>516</v>
      </c>
    </row>
    <row r="51" spans="1:14">
      <c r="A51" s="250"/>
      <c r="B51" s="246"/>
      <c r="C51" s="246"/>
      <c r="D51" s="246"/>
      <c r="E51" s="246"/>
      <c r="F51" s="246"/>
      <c r="G51" s="312" t="s">
        <v>517</v>
      </c>
      <c r="H51" s="313"/>
      <c r="I51" s="321">
        <v>10918681</v>
      </c>
      <c r="J51" s="322">
        <v>38229</v>
      </c>
      <c r="K51" s="323">
        <v>-6.7</v>
      </c>
      <c r="L51" s="324">
        <v>39425</v>
      </c>
      <c r="M51" s="325">
        <v>2.1</v>
      </c>
      <c r="N51" s="326">
        <v>-8.8000000000000007</v>
      </c>
    </row>
    <row r="52" spans="1:14">
      <c r="A52" s="250"/>
      <c r="B52" s="246"/>
      <c r="C52" s="246"/>
      <c r="D52" s="246"/>
      <c r="E52" s="246"/>
      <c r="F52" s="246"/>
      <c r="G52" s="327"/>
      <c r="H52" s="328" t="s">
        <v>518</v>
      </c>
      <c r="I52" s="329">
        <v>6986128</v>
      </c>
      <c r="J52" s="330">
        <v>24460</v>
      </c>
      <c r="K52" s="331">
        <v>-7.4</v>
      </c>
      <c r="L52" s="332">
        <v>22414</v>
      </c>
      <c r="M52" s="333">
        <v>-0.1</v>
      </c>
      <c r="N52" s="334">
        <v>-7.3</v>
      </c>
    </row>
    <row r="53" spans="1:14">
      <c r="A53" s="250"/>
      <c r="B53" s="246"/>
      <c r="C53" s="246"/>
      <c r="D53" s="246"/>
      <c r="E53" s="246"/>
      <c r="F53" s="246"/>
      <c r="G53" s="312" t="s">
        <v>519</v>
      </c>
      <c r="H53" s="313"/>
      <c r="I53" s="321">
        <v>15348729</v>
      </c>
      <c r="J53" s="322">
        <v>53732</v>
      </c>
      <c r="K53" s="323">
        <v>40.6</v>
      </c>
      <c r="L53" s="324">
        <v>43141</v>
      </c>
      <c r="M53" s="325">
        <v>9.4</v>
      </c>
      <c r="N53" s="326">
        <v>31.2</v>
      </c>
    </row>
    <row r="54" spans="1:14">
      <c r="A54" s="250"/>
      <c r="B54" s="246"/>
      <c r="C54" s="246"/>
      <c r="D54" s="246"/>
      <c r="E54" s="246"/>
      <c r="F54" s="246"/>
      <c r="G54" s="327"/>
      <c r="H54" s="328" t="s">
        <v>518</v>
      </c>
      <c r="I54" s="329">
        <v>9844769</v>
      </c>
      <c r="J54" s="330">
        <v>34464</v>
      </c>
      <c r="K54" s="331">
        <v>40.9</v>
      </c>
      <c r="L54" s="332">
        <v>21887</v>
      </c>
      <c r="M54" s="333">
        <v>-2.4</v>
      </c>
      <c r="N54" s="334">
        <v>43.3</v>
      </c>
    </row>
    <row r="55" spans="1:14">
      <c r="A55" s="250"/>
      <c r="B55" s="246"/>
      <c r="C55" s="246"/>
      <c r="D55" s="246"/>
      <c r="E55" s="246"/>
      <c r="F55" s="246"/>
      <c r="G55" s="312" t="s">
        <v>520</v>
      </c>
      <c r="H55" s="313"/>
      <c r="I55" s="321">
        <v>18215281</v>
      </c>
      <c r="J55" s="322">
        <v>63999</v>
      </c>
      <c r="K55" s="323">
        <v>19.100000000000001</v>
      </c>
      <c r="L55" s="324">
        <v>45117</v>
      </c>
      <c r="M55" s="325">
        <v>4.5999999999999996</v>
      </c>
      <c r="N55" s="326">
        <v>14.5</v>
      </c>
    </row>
    <row r="56" spans="1:14">
      <c r="A56" s="250"/>
      <c r="B56" s="246"/>
      <c r="C56" s="246"/>
      <c r="D56" s="246"/>
      <c r="E56" s="246"/>
      <c r="F56" s="246"/>
      <c r="G56" s="327"/>
      <c r="H56" s="328" t="s">
        <v>518</v>
      </c>
      <c r="I56" s="329">
        <v>11880913</v>
      </c>
      <c r="J56" s="330">
        <v>41743</v>
      </c>
      <c r="K56" s="331">
        <v>21.1</v>
      </c>
      <c r="L56" s="332">
        <v>25589</v>
      </c>
      <c r="M56" s="333">
        <v>16.899999999999999</v>
      </c>
      <c r="N56" s="334">
        <v>4.2</v>
      </c>
    </row>
    <row r="57" spans="1:14">
      <c r="A57" s="250"/>
      <c r="B57" s="246"/>
      <c r="C57" s="246"/>
      <c r="D57" s="246"/>
      <c r="E57" s="246"/>
      <c r="F57" s="246"/>
      <c r="G57" s="312" t="s">
        <v>521</v>
      </c>
      <c r="H57" s="313"/>
      <c r="I57" s="321">
        <v>19660831</v>
      </c>
      <c r="J57" s="322">
        <v>69465</v>
      </c>
      <c r="K57" s="323">
        <v>8.5</v>
      </c>
      <c r="L57" s="324">
        <v>39951</v>
      </c>
      <c r="M57" s="325">
        <v>-11.5</v>
      </c>
      <c r="N57" s="326">
        <v>20</v>
      </c>
    </row>
    <row r="58" spans="1:14">
      <c r="A58" s="250"/>
      <c r="B58" s="246"/>
      <c r="C58" s="246"/>
      <c r="D58" s="246"/>
      <c r="E58" s="246"/>
      <c r="F58" s="246"/>
      <c r="G58" s="327"/>
      <c r="H58" s="328" t="s">
        <v>518</v>
      </c>
      <c r="I58" s="329">
        <v>10992296</v>
      </c>
      <c r="J58" s="330">
        <v>38838</v>
      </c>
      <c r="K58" s="331">
        <v>-7</v>
      </c>
      <c r="L58" s="332">
        <v>22555</v>
      </c>
      <c r="M58" s="333">
        <v>-11.9</v>
      </c>
      <c r="N58" s="334">
        <v>4.9000000000000004</v>
      </c>
    </row>
    <row r="59" spans="1:14">
      <c r="A59" s="250"/>
      <c r="B59" s="246"/>
      <c r="C59" s="246"/>
      <c r="D59" s="246"/>
      <c r="E59" s="246"/>
      <c r="F59" s="246"/>
      <c r="G59" s="312" t="s">
        <v>522</v>
      </c>
      <c r="H59" s="313"/>
      <c r="I59" s="321">
        <v>15784240</v>
      </c>
      <c r="J59" s="322">
        <v>56023</v>
      </c>
      <c r="K59" s="323">
        <v>-19.399999999999999</v>
      </c>
      <c r="L59" s="324">
        <v>39893</v>
      </c>
      <c r="M59" s="325">
        <v>-0.1</v>
      </c>
      <c r="N59" s="326">
        <v>-19.3</v>
      </c>
    </row>
    <row r="60" spans="1:14">
      <c r="A60" s="250"/>
      <c r="B60" s="246"/>
      <c r="C60" s="246"/>
      <c r="D60" s="246"/>
      <c r="E60" s="246"/>
      <c r="F60" s="246"/>
      <c r="G60" s="327"/>
      <c r="H60" s="328" t="s">
        <v>518</v>
      </c>
      <c r="I60" s="335">
        <v>12434753</v>
      </c>
      <c r="J60" s="330">
        <v>44135</v>
      </c>
      <c r="K60" s="331">
        <v>13.6</v>
      </c>
      <c r="L60" s="332">
        <v>26170</v>
      </c>
      <c r="M60" s="333">
        <v>16</v>
      </c>
      <c r="N60" s="334">
        <v>-2.4</v>
      </c>
    </row>
    <row r="61" spans="1:14">
      <c r="A61" s="250"/>
      <c r="B61" s="246"/>
      <c r="C61" s="246"/>
      <c r="D61" s="246"/>
      <c r="E61" s="246"/>
      <c r="F61" s="246"/>
      <c r="G61" s="312" t="s">
        <v>523</v>
      </c>
      <c r="H61" s="336"/>
      <c r="I61" s="337">
        <v>15985552</v>
      </c>
      <c r="J61" s="338">
        <v>56290</v>
      </c>
      <c r="K61" s="339">
        <v>8.4</v>
      </c>
      <c r="L61" s="340">
        <v>41505</v>
      </c>
      <c r="M61" s="341">
        <v>0.9</v>
      </c>
      <c r="N61" s="326">
        <v>7.5</v>
      </c>
    </row>
    <row r="62" spans="1:14">
      <c r="A62" s="250"/>
      <c r="B62" s="246"/>
      <c r="C62" s="246"/>
      <c r="D62" s="246"/>
      <c r="E62" s="246"/>
      <c r="F62" s="246"/>
      <c r="G62" s="327"/>
      <c r="H62" s="328" t="s">
        <v>518</v>
      </c>
      <c r="I62" s="329">
        <v>10427772</v>
      </c>
      <c r="J62" s="330">
        <v>36728</v>
      </c>
      <c r="K62" s="331">
        <v>12.2</v>
      </c>
      <c r="L62" s="332">
        <v>23723</v>
      </c>
      <c r="M62" s="333">
        <v>3.7</v>
      </c>
      <c r="N62" s="334">
        <v>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27.58</v>
      </c>
      <c r="G47" s="12">
        <v>28.54</v>
      </c>
      <c r="H47" s="12">
        <v>29.87</v>
      </c>
      <c r="I47" s="12">
        <v>28.23</v>
      </c>
      <c r="J47" s="13">
        <v>24.91</v>
      </c>
    </row>
    <row r="48" spans="2:10" ht="57.75" customHeight="1">
      <c r="B48" s="14"/>
      <c r="C48" s="1174" t="s">
        <v>4</v>
      </c>
      <c r="D48" s="1174"/>
      <c r="E48" s="1175"/>
      <c r="F48" s="15">
        <v>2.33</v>
      </c>
      <c r="G48" s="16">
        <v>2.77</v>
      </c>
      <c r="H48" s="16">
        <v>0.81</v>
      </c>
      <c r="I48" s="16">
        <v>0.85</v>
      </c>
      <c r="J48" s="17">
        <v>0.2</v>
      </c>
    </row>
    <row r="49" spans="2:10" ht="57.75" customHeight="1" thickBot="1">
      <c r="B49" s="18"/>
      <c r="C49" s="1176" t="s">
        <v>5</v>
      </c>
      <c r="D49" s="1176"/>
      <c r="E49" s="1177"/>
      <c r="F49" s="19" t="s">
        <v>530</v>
      </c>
      <c r="G49" s="20">
        <v>2.06</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2018-03-29T01:43:26Z</cp:lastPrinted>
  <dcterms:created xsi:type="dcterms:W3CDTF">2018-01-24T05:19:55Z</dcterms:created>
  <dcterms:modified xsi:type="dcterms:W3CDTF">2019-11-26T03:47:39Z</dcterms:modified>
</cp:coreProperties>
</file>