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5" rupBuild="9303"/>
  <workbookPr defaultThemeVersion="124226"/>
  <bookViews>
    <workbookView tabRatio="922" windowHeight="7875" windowWidth="14940" xWindow="240" yWindow="60"/>
  </bookViews>
  <sheets>
    <sheet r:id="rId1" name="総括表" sheetId="9"/>
    <sheet r:id="rId2" name="普通会計の状況" sheetId="10"/>
    <sheet r:id="rId3" name="各会計、関係団体の財政状況及び健全化判断比率" sheetId="11"/>
    <sheet r:id="rId4" name="財政比較分析表" sheetId="12"/>
    <sheet r:id="rId5" name="経常経費分析表（経常収支比率の分析）" sheetId="13"/>
    <sheet r:id="rId6" name="経常経費分析表（人件費・公債費・普通建設事業費の分析）" sheetId="14"/>
    <sheet r:id="rId7" name="性質別歳出決算分析表（住民一人当たりのコスト）" sheetId="15"/>
    <sheet r:id="rId8" name="目的別歳出決算分析表（住民一人当たりのコスト）" sheetId="16"/>
    <sheet r:id="rId9" name="実質収支比率等に係る経年分析" sheetId="4"/>
    <sheet r:id="rId10" name="連結実質赤字比率に係る赤字・黒字の構成分析" sheetId="5"/>
    <sheet r:id="rId11" name="実質公債費比率（分子）の構造" sheetId="6"/>
    <sheet r:id="rId12" name="将来負担比率（分子）の構造" sheetId="7"/>
    <sheet r:id="rId13" name="公会計指標分析・財政指標組合せ分析表" sheetId="17"/>
    <sheet r:id="rId14" name="施設類型別ストック情報分析表①" sheetId="18"/>
    <sheet r:id="rId15" name="施設類型別ストック情報分析表②" sheetId="19"/>
    <sheet r:id="rId16" name="データシート" sheetId="8" state="hidden"/>
  </sheets>
  <calcPr calcId="152511"/>
</workbook>
</file>

<file path=xl/calcChain.xml><?xml version="1.0" encoding="utf-8"?>
<calcChain xmlns="http://schemas.openxmlformats.org/spreadsheetml/2006/main">
  <c r="BG36" i="9" l="1"/>
  <c r="BG35" i="9"/>
  <c r="BG34" i="9"/>
  <c r="AO38"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U38" i="9"/>
  <c r="C38" i="9"/>
  <c r="BE37" i="9"/>
  <c r="C37"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c r="U36" i="9" s="1"/>
  <c r="U37" i="9" s="1"/>
  <c r="AM34" i="9" s="1"/>
  <c r="AM35" i="9" s="1"/>
  <c r="AM36" i="9" s="1"/>
  <c r="AM37" i="9" s="1"/>
  <c r="AM38" i="9" s="1"/>
  <c r="BE34" i="9" l="1"/>
  <c r="BE35" i="9" s="1"/>
  <c r="BE36" i="9" s="1"/>
  <c r="BW34" i="9" l="1"/>
  <c r="BW35" i="9" s="1"/>
  <c r="BW36" i="9" s="1"/>
  <c r="BW37" i="9" s="1"/>
  <c r="BW38" i="9" s="1"/>
  <c r="BW39" i="9" s="1"/>
  <c r="BW40" i="9" s="1"/>
  <c r="BW41" i="9" s="1"/>
  <c r="BW42" i="9" s="1"/>
  <c r="BW43"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<sst xmlns="http://schemas.openxmlformats.org/spreadsheetml/2006/main" count="1074" uniqueCount="585">
  <si>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</si>
  <si>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</si>
  <si>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</si>
  <si>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</si>
  <si>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</si>
  <si>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</si>
  <si>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</si>
  <si>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</si>
  <si>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</si>
  <si>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</si>
  <si>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</si>
  <si>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</si>
  <si>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</si>
  <si>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</si>
  <si>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</si>
  <si>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</si>
  <si>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</si>
  <si>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</si>
  <si>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</si>
  <si>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</si>
  <si>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</si>
  <si>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</si>
  <si>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</si>
  <si>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</si>
  <si>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</si>
  <si>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</si>
  <si>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</si>
  <si>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</si>
  <si>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</si>
  <si>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</si>
  <si>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</si>
  <si>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</si>
  <si>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</si>
  <si>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</si>
  <si>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</si>
  <si>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</si>
  <si>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</si>
  <si>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</si>
  <si>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</si>
  <si>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</si>
  <si>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</si>
  <si>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</si>
  <si>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</si>
  <si>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</si>
  <si>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</si>
  <si>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</si>
  <si>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</si>
  <si>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</si>
  <si>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</si>
  <si>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</si>
  <si>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</si>
  <si>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</si>
  <si>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</si>
  <si>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</si>
  <si>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</si>
  <si>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</si>
  <si>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</si>
  <si>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</si>
  <si>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</si>
  <si>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</si>
  <si>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</si>
  <si>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</si>
  <si>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</si>
  <si>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</si>
  <si>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</si>
  <si>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</si>
  <si>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</si>
  <si>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</si>
  <si>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</si>
  <si>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Ⅳ－３</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</si>
  <si>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</si>
  <si>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</si>
  <si>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</si>
  <si>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</si>
  <si>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</si>
  <si>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</si>
  <si>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</si>
  <si>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</si>
  <si>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</si>
  <si>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</si>
  <si>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</si>
  <si>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</si>
  <si>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津市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</si>
  <si>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</si>
  <si>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</si>
  <si>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</si>
  <si>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</si>
  <si>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</si>
  <si>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</si>
  <si>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</si>
  <si>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</si>
  <si>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</si>
  <si>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</si>
  <si>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</si>
  <si>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</si>
  <si>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</si>
  <si>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</si>
  <si>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</si>
  <si>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</si>
  <si>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</si>
  <si>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</si>
  <si>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</si>
  <si>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</si>
  <si>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</si>
  <si>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</si>
  <si>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</si>
  <si>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</si>
  <si>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</si>
  <si>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</si>
  <si>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</si>
  <si>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</si>
  <si>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</si>
  <si>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</si>
  <si>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</si>
  <si>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</si>
  <si>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</si>
  <si>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積立金取崩し額</t>
    <phoneticPr fontId="18"/>
  </si>
  <si>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</si>
  <si>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</si>
  <si>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</si>
  <si>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</si>
  <si>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</si>
  <si>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</si>
  <si>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</si>
  <si>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</si>
  <si>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</si>
  <si>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</si>
  <si>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</si>
  <si>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</si>
  <si>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</si>
  <si>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</si>
  <si>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</si>
  <si>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</si>
  <si>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</si>
  <si>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</si>
  <si>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</si>
  <si>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</si>
  <si>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</si>
  <si>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</si>
  <si>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</si>
  <si>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</si>
  <si>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</si>
  <si>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</si>
  <si>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</si>
  <si>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</si>
  <si>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</si>
  <si>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</si>
  <si>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</si>
  <si>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</si>
  <si>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</si>
  <si>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</si>
  <si>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</si>
  <si>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</si>
  <si>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</si>
  <si>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</si>
  <si>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</si>
  <si>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</si>
  <si>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</si>
  <si>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</si>
  <si>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</si>
  <si>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</si>
  <si>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</si>
  <si>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</si>
  <si>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</si>
  <si>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</si>
  <si>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</si>
  <si>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</si>
  <si>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</si>
  <si>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</si>
  <si>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</si>
  <si>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</si>
  <si>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</si>
  <si>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</si>
  <si>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</si>
  <si>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</si>
  <si>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</si>
  <si>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</si>
  <si>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</si>
  <si>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</si>
  <si>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</si>
  <si>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</si>
  <si>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</si>
  <si>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</si>
  <si>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</si>
  <si>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</si>
  <si>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</si>
  <si>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</si>
  <si>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</si>
  <si>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</si>
  <si>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</si>
  <si>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</si>
  <si>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三重県津市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</si>
  <si>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</si>
  <si>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</si>
  <si>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</si>
  <si>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</si>
  <si>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</si>
  <si>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</si>
  <si>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</si>
  <si>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</si>
  <si>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</si>
  <si>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</si>
  <si>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</si>
  <si>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</si>
  <si>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</si>
  <si>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</si>
  <si>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</si>
  <si>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</si>
  <si>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</si>
  <si>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</si>
  <si>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</si>
  <si>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</si>
  <si>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</si>
  <si>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</si>
  <si>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</si>
  <si>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</si>
  <si>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</si>
  <si>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</si>
  <si>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</si>
  <si>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</si>
  <si>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</si>
  <si>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</si>
  <si>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</si>
  <si>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</si>
  <si>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</si>
  <si>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</si>
  <si>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</si>
  <si>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</si>
  <si>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</si>
  <si>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</si>
  <si>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</si>
  <si>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</si>
  <si>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</si>
  <si>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</si>
  <si>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</si>
  <si>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</si>
  <si>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</si>
  <si>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</si>
  <si>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</si>
  <si>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</si>
  <si>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</si>
  <si>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</si>
  <si>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</si>
  <si>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</si>
  <si>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</si>
  <si>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</si>
  <si>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</si>
  <si>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</si>
  <si>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</si>
  <si>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</si>
  <si>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</si>
  <si>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</si>
  <si>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</si>
  <si>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</si>
  <si>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</si>
  <si>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</si>
  <si>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</si>
  <si>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</si>
  <si>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</si>
  <si>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</si>
  <si>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</si>
  <si>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</si>
  <si>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</si>
  <si>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</si>
  <si>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</si>
  <si>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</si>
  <si>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</si>
  <si>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</si>
  <si>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</si>
  <si>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</si>
  <si>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</si>
  <si>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</si>
  <si>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</si>
  <si>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</si>
  <si>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</si>
  <si>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</si>
  <si>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</si>
  <si>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</si>
  <si>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</si>
  <si>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</si>
  <si>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</si>
  <si>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</si>
  <si>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</si>
  <si>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</si>
  <si>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</si>
  <si>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</si>
  <si>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</si>
  <si>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</si>
  <si>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</si>
  <si>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</si>
  <si>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</si>
  <si>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</si>
  <si>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</si>
  <si>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</si>
  <si>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</si>
  <si>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</si>
  <si>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</si>
  <si>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</si>
  <si>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</si>
  <si>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</si>
  <si>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</si>
  <si>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</si>
  <si>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</si>
  <si>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</si>
  <si>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</si>
  <si>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</si>
  <si>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</si>
  <si>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</si>
  <si>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</si>
  <si>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</si>
  <si>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</si>
  <si>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</si>
  <si>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</si>
  <si>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</si>
  <si>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</si>
  <si>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</si>
  <si>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</si>
  <si>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</si>
  <si>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</si>
  <si>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</si>
  <si>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</si>
  <si>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</si>
  <si>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</si>
  <si>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</si>
  <si>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</si>
  <si>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</si>
  <si>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</si>
  <si>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</si>
  <si>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</si>
  <si>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</si>
  <si>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</si>
  <si>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</si>
  <si>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</si>
  <si>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</si>
  <si>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</si>
  <si>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</si>
  <si>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</si>
  <si>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</si>
  <si>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</si>
  <si>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三重県津市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</si>
  <si>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</si>
  <si>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</si>
  <si>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</si>
  <si>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</si>
  <si>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</si>
  <si>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</si>
  <si>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</si>
  <si>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</si>
  <si>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</si>
  <si>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</si>
  <si>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</si>
  <si>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</si>
  <si>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</si>
  <si>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</si>
  <si>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</si>
  <si>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</si>
  <si>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</si>
  <si>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</si>
  <si>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</si>
  <si>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</si>
  <si>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</si>
  <si>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</si>
  <si>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</si>
  <si>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</si>
  <si>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</si>
  <si>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</si>
  <si>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</si>
  <si>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</si>
  <si>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</si>
  <si>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</si>
  <si>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</si>
  <si>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</si>
  <si>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</si>
  <si>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</si>
  <si>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</si>
  <si>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</si>
  <si>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</si>
  <si>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</si>
  <si>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モーターボート競走事業特別会計</t>
    <phoneticPr fontId="5"/>
  </si>
  <si>
    <t>農業共済事業会計</t>
    <phoneticPr fontId="5"/>
  </si>
  <si>
    <t>法適用企業</t>
    <phoneticPr fontId="5"/>
  </si>
  <si>
    <t>水道事業会計</t>
    <phoneticPr fontId="5"/>
  </si>
  <si>
    <t>工業用水道事業会計</t>
    <phoneticPr fontId="5"/>
  </si>
  <si>
    <t>駐車場事業会計</t>
    <phoneticPr fontId="5"/>
  </si>
  <si>
    <t>下水道事業会計</t>
    <phoneticPr fontId="5"/>
  </si>
  <si>
    <t>簡易水道事業特別会計</t>
    <phoneticPr fontId="5"/>
  </si>
  <si>
    <t>法非適用企業</t>
    <phoneticPr fontId="5"/>
  </si>
  <si>
    <t>農業集落排水事業特別会計</t>
    <phoneticPr fontId="5"/>
  </si>
  <si>
    <t>市営浄化槽事業特別会計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</si>
  <si>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</si>
  <si>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</si>
  <si>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</si>
  <si>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</si>
  <si>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</si>
  <si>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</si>
  <si>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</si>
  <si>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</si>
  <si>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</si>
  <si>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</si>
  <si>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</si>
  <si>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</si>
  <si>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</si>
  <si>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</si>
  <si>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</si>
  <si>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</si>
  <si>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</si>
  <si>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</si>
  <si>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</si>
  <si>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</si>
  <si>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</si>
  <si>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</si>
  <si>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</si>
  <si>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</si>
  <si>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</si>
  <si>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</si>
  <si>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</si>
  <si>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</si>
  <si>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</si>
  <si>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</si>
  <si>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</si>
  <si>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</si>
  <si>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</si>
  <si>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</si>
  <si>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</si>
  <si>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</si>
  <si>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</si>
  <si>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</si>
  <si>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</si>
  <si>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</si>
  <si>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</si>
  <si>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</si>
  <si>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</si>
  <si>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</si>
  <si>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</si>
  <si>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</si>
  <si>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</si>
  <si>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</si>
  <si>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</si>
  <si>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</si>
  <si>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</si>
  <si>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</si>
  <si>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</si>
  <si>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</si>
  <si>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簡易水道事業特別会計</t>
    <phoneticPr fontId="5"/>
  </si>
  <si>
    <t>(Ｆ)</t>
    <phoneticPr fontId="5"/>
  </si>
  <si>
    <t>農業集落排水事業特別会計</t>
    <phoneticPr fontId="5"/>
  </si>
  <si>
    <t>将来負担比率（(Ｅ)－(Ｆ)）／（(Ｃ)－(Ｄ)）×１００</t>
    <rPh sb="0" eb="2">
      <t>ショウライ</t>
    </rPh>
    <rPh sb="2" eb="4">
      <t>フタン</t>
    </rPh>
    <rPh sb="4" eb="6">
      <t>ヒリツ</t>
    </rPh>
    <phoneticPr fontId="5"/>
  </si>
  <si>
    <t>水道事業会計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</si>
  <si>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</si>
  <si>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</si>
  <si>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</si>
  <si>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</si>
  <si>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</si>
  <si>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</si>
  <si>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</si>
  <si>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</si>
  <si>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</si>
  <si>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</si>
  <si>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</si>
  <si>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</si>
  <si>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</si>
  <si>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</si>
  <si>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</si>
  <si>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</si>
  <si>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</si>
  <si>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</si>
  <si>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</si>
  <si>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</si>
  <si>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</si>
  <si>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</si>
  <si>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</si>
  <si>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</si>
  <si>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</si>
  <si>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</si>
  <si>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</si>
  <si>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</si>
  <si>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</si>
  <si>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</si>
  <si>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</si>
  <si>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</si>
  <si>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</si>
  <si>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</si>
  <si>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</si>
  <si>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</si>
  <si>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</si>
  <si>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</si>
  <si>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</si>
  <si>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</si>
  <si>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</si>
  <si>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</si>
  <si>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</si>
  <si>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</si>
  <si>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</si>
  <si>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</si>
  <si>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</si>
  <si>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</si>
  <si>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</si>
  <si>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</si>
  <si>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</si>
  <si>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</si>
  <si>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</si>
  <si>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</si>
  <si>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</si>
  <si>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</si>
  <si>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</si>
  <si>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</si>
  <si>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</si>
  <si>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</si>
  <si>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</si>
  <si>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</si>
  <si>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</si>
  <si>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</si>
  <si>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</si>
  <si>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</si>
  <si>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</si>
  <si>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</si>
  <si>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</si>
  <si>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</si>
  <si>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</si>
  <si>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</si>
  <si>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</si>
  <si>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</si>
  <si>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</si>
  <si>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</si>
  <si>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</si>
  <si>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</si>
  <si>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</si>
  <si>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</si>
  <si>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</si>
  <si>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</si>
  <si>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0.08</t>
  </si>
  <si>
    <t>▲ 0.54</t>
  </si>
  <si>
    <t>▲ 1.58</t>
  </si>
  <si>
    <t>水道事業会計</t>
  </si>
  <si>
    <t>一般会計</t>
  </si>
  <si>
    <t>下水道事業会計</t>
  </si>
  <si>
    <t>農業共済事業会計</t>
  </si>
  <si>
    <t>駐車場事業会計</t>
  </si>
  <si>
    <t>介護保険事業特別会計</t>
  </si>
  <si>
    <t>工業用水道事業会計</t>
  </si>
  <si>
    <t>後期高齢者医療事業特別会計</t>
  </si>
  <si>
    <t>その他会計（赤字）</t>
  </si>
  <si>
    <t>その他会計（黒字）</t>
  </si>
  <si>
    <t>-</t>
    <phoneticPr fontId="2"/>
  </si>
  <si>
    <t>-</t>
    <phoneticPr fontId="2"/>
  </si>
  <si>
    <t>-</t>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</si>
  <si>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4"/>
  </si>
  <si>
    <t>三重県市町総合事務組合（共同研修特別会計）</t>
    <phoneticPr fontId="24"/>
  </si>
  <si>
    <t>三重県市町総合事務組合（デジタル地図特別会計）</t>
    <rPh sb="16" eb="18">
      <t>チズ</t>
    </rPh>
    <phoneticPr fontId="24"/>
  </si>
  <si>
    <t>三重県市町総合事務組合（物品特別会計）</t>
    <phoneticPr fontId="2"/>
  </si>
  <si>
    <t>三重県市町総合事務組合（退職手当特別会計）</t>
    <phoneticPr fontId="2"/>
  </si>
  <si>
    <t>三重県市町総合事務組合（消防救急無線特別会計）</t>
    <phoneticPr fontId="2"/>
  </si>
  <si>
    <t>三重県市町総合事務組合（公平委員会特別会計）</t>
    <phoneticPr fontId="24"/>
  </si>
  <si>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4"/>
  </si>
  <si>
    <t>三重地方税管理回収機構（滞納整理拡充事業特別会計）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</si>
  <si>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</si>
  <si>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</si>
  <si>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津市社会教育振興会</t>
    <rPh sb="0" eb="2">
      <t>ツシ</t>
    </rPh>
    <rPh sb="2" eb="4">
      <t>シャカイ</t>
    </rPh>
    <rPh sb="4" eb="6">
      <t>キョウイク</t>
    </rPh>
    <rPh sb="6" eb="9">
      <t>シンコウカイ</t>
    </rPh>
    <phoneticPr fontId="24"/>
  </si>
  <si>
    <t>津駅前都市開発</t>
    <rPh sb="0" eb="2">
      <t>ツエキ</t>
    </rPh>
    <rPh sb="2" eb="3">
      <t>マエ</t>
    </rPh>
    <rPh sb="3" eb="5">
      <t>トシ</t>
    </rPh>
    <rPh sb="5" eb="7">
      <t>カイハツ</t>
    </rPh>
    <phoneticPr fontId="24"/>
  </si>
  <si>
    <t>伊勢湾ヘリポート</t>
    <rPh sb="0" eb="3">
      <t>イセワン</t>
    </rPh>
    <phoneticPr fontId="24"/>
  </si>
  <si>
    <t>まちづくり津夢時風</t>
    <rPh sb="5" eb="6">
      <t>ツ</t>
    </rPh>
    <rPh sb="6" eb="7">
      <t>ユメ</t>
    </rPh>
    <rPh sb="7" eb="8">
      <t>トキ</t>
    </rPh>
    <rPh sb="8" eb="9">
      <t>カゼ</t>
    </rPh>
    <phoneticPr fontId="24"/>
  </si>
  <si>
    <t>津センターパレス</t>
    <rPh sb="0" eb="1">
      <t>ツ</t>
    </rPh>
    <phoneticPr fontId="24"/>
  </si>
  <si>
    <t>津サイエンスプラザ</t>
    <rPh sb="0" eb="1">
      <t>ツ</t>
    </rPh>
    <phoneticPr fontId="24"/>
  </si>
  <si>
    <t>津市土地開発公社</t>
    <rPh sb="0" eb="2">
      <t>ツシ</t>
    </rPh>
    <rPh sb="2" eb="4">
      <t>トチ</t>
    </rPh>
    <rPh sb="4" eb="6">
      <t>カイハツ</t>
    </rPh>
    <rPh sb="6" eb="8">
      <t>コウシャ</t>
    </rPh>
    <phoneticPr fontId="24"/>
  </si>
  <si>
    <t>青山高原保健休養地管理</t>
    <rPh sb="0" eb="2">
      <t>アオヤマ</t>
    </rPh>
    <rPh sb="2" eb="4">
      <t>コウゲン</t>
    </rPh>
    <rPh sb="4" eb="6">
      <t>ホケン</t>
    </rPh>
    <rPh sb="6" eb="8">
      <t>キュウヨウ</t>
    </rPh>
    <rPh sb="8" eb="9">
      <t>チ</t>
    </rPh>
    <rPh sb="9" eb="11">
      <t>カンリ</t>
    </rPh>
    <phoneticPr fontId="24"/>
  </si>
  <si>
    <t>美杉の家建設</t>
    <rPh sb="0" eb="2">
      <t>ミスギ</t>
    </rPh>
    <rPh sb="3" eb="4">
      <t>イエ</t>
    </rPh>
    <rPh sb="4" eb="6">
      <t>ケンセツ</t>
    </rPh>
    <phoneticPr fontId="24"/>
  </si>
  <si>
    <t>美杉観光開発</t>
    <rPh sb="0" eb="2">
      <t>ミスギ</t>
    </rPh>
    <rPh sb="2" eb="4">
      <t>カンコウ</t>
    </rPh>
    <rPh sb="4" eb="6">
      <t>カイハツ</t>
    </rPh>
    <phoneticPr fontId="24"/>
  </si>
  <si>
    <t>-</t>
    <phoneticPr fontId="2"/>
  </si>
  <si>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</si>
  <si>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</si>
  <si>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</si>
  <si>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</si>
  <si>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</si>
  <si>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</si>
  <si>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</si>
  <si>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</si>
  <si>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</si>
  <si>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</si>
  <si>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</si>
  <si>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</si>
  <si>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</si>
  <si>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</si>
  <si>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</si>
  <si>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</si>
  <si>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本市では市町村合併以後、地方債の新規発行をできるだけ抑えてきたことにより、両比率とも改善してきましたが、合併後のまちづくりに要する事業などが近年増加していることにより、地方債残高が増加してきています。
　今後も合併以後のまちづくりに要する経費の支出は続くことから、合併特例債など有利な起債の活用を図りながら必要な事業を行い、当該比率への影響を極力低減するとともに、財政の安定化を図ります。</t>
    <rPh sb="1" eb="3">
      <t>ホンシ</t>
    </rPh>
    <rPh sb="5" eb="8">
      <t>シチョウソン</t>
    </rPh>
    <rPh sb="8" eb="10">
      <t>ガッペイ</t>
    </rPh>
    <rPh sb="10" eb="12">
      <t>イゴ</t>
    </rPh>
    <rPh sb="13" eb="16">
      <t>チホウサイ</t>
    </rPh>
    <rPh sb="17" eb="19">
      <t>シンキ</t>
    </rPh>
    <rPh sb="19" eb="21">
      <t>ハッコウ</t>
    </rPh>
    <rPh sb="27" eb="28">
      <t>オサ</t>
    </rPh>
    <rPh sb="38" eb="39">
      <t>リョウ</t>
    </rPh>
    <rPh sb="39" eb="41">
      <t>ヒリツ</t>
    </rPh>
    <rPh sb="43" eb="45">
      <t>カイゼン</t>
    </rPh>
    <rPh sb="53" eb="56">
      <t>ガッペイゴ</t>
    </rPh>
    <rPh sb="63" eb="64">
      <t>ヨウ</t>
    </rPh>
    <rPh sb="66" eb="68">
      <t>ジギョウ</t>
    </rPh>
    <rPh sb="71" eb="73">
      <t>キンネン</t>
    </rPh>
    <rPh sb="73" eb="75">
      <t>ゾウカ</t>
    </rPh>
    <rPh sb="85" eb="88">
      <t>チホウサイ</t>
    </rPh>
    <rPh sb="88" eb="90">
      <t>ザンダカ</t>
    </rPh>
    <rPh sb="91" eb="93">
      <t>ゾウカ</t>
    </rPh>
    <rPh sb="103" eb="105">
      <t>コンゴ</t>
    </rPh>
    <rPh sb="106" eb="108">
      <t>ガッペイ</t>
    </rPh>
    <rPh sb="108" eb="110">
      <t>イゴ</t>
    </rPh>
    <rPh sb="117" eb="118">
      <t>ヨウ</t>
    </rPh>
    <rPh sb="120" eb="122">
      <t>ケイヒ</t>
    </rPh>
    <rPh sb="123" eb="125">
      <t>シシュツ</t>
    </rPh>
    <rPh sb="126" eb="127">
      <t>ツヅ</t>
    </rPh>
    <rPh sb="133" eb="135">
      <t>ガッペイ</t>
    </rPh>
    <rPh sb="135" eb="137">
      <t>トクレイ</t>
    </rPh>
    <rPh sb="137" eb="138">
      <t>サイ</t>
    </rPh>
    <rPh sb="140" eb="142">
      <t>ユウリ</t>
    </rPh>
    <rPh sb="143" eb="145">
      <t>キサイ</t>
    </rPh>
    <rPh sb="146" eb="148">
      <t>カツヨウ</t>
    </rPh>
    <rPh sb="149" eb="150">
      <t>ハカ</t>
    </rPh>
    <rPh sb="154" eb="156">
      <t>ヒツヨウ</t>
    </rPh>
    <rPh sb="157" eb="159">
      <t>ジギョウ</t>
    </rPh>
    <rPh sb="160" eb="161">
      <t>オコナ</t>
    </rPh>
    <rPh sb="163" eb="165">
      <t>トウガイ</t>
    </rPh>
    <rPh sb="165" eb="167">
      <t>ヒリツ</t>
    </rPh>
    <rPh sb="169" eb="171">
      <t>エイキョウ</t>
    </rPh>
    <rPh sb="172" eb="174">
      <t>キョクリョク</t>
    </rPh>
    <rPh sb="174" eb="176">
      <t>テイゲン</t>
    </rPh>
    <rPh sb="183" eb="185">
      <t>ザイセイ</t>
    </rPh>
    <rPh sb="186" eb="189">
      <t>アンテイカ</t>
    </rPh>
    <rPh sb="190" eb="191">
      <t>ハカ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</si>
</sst>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38606</c:v>
                </c:pt>
                <c:pt idx="1">
                  <c:v>39425</c:v>
                </c:pt>
                <c:pt idx="2">
                  <c:v>43141</c:v>
                </c:pt>
                <c:pt idx="3">
                  <c:v>45117</c:v>
                </c:pt>
                <c:pt idx="4">
                  <c:v>39951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40975</c:v>
                </c:pt>
                <c:pt idx="1">
                  <c:v>38229</c:v>
                </c:pt>
                <c:pt idx="2">
                  <c:v>53732</c:v>
                </c:pt>
                <c:pt idx="3">
                  <c:v>63999</c:v>
                </c:pt>
                <c:pt idx="4">
                  <c:v>69465</c:v>
                </c:pt>
              </c:numCache>
            </c:numRef>
          </c:val>
          <c:smooth val="0"/>
        </c:ser>
        <c:dLbls>
          <c:showLegendKey val="0"/>
          <c:showVal val="0"/>
          <c:showCatName val="0"/>
          <c:showSerName val="0"/>
          <c:showPercent val="0"/>
          <c:showBubbleSize val="0"/>
        </c:dLbls>
        <c:marker val="1"/>
        <c:smooth val="0"/>
        <c:axId val="123996416"/>
        <c:axId val="124036608"/>
      </c:lineChart>
      <c:catAx>
        <c:axId val="1239964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036608"/>
        <c:crosses val="autoZero"/>
        <c:auto val="1"/>
        <c:lblAlgn val="ctr"/>
        <c:lblOffset val="100"/>
        <c:tickLblSkip val="1"/>
        <c:tickMarkSkip val="1"/>
        <c:noMultiLvlLbl val="0"/>
      </c:catAx>
      <c:valAx>
        <c:axId val="12403660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9964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4.8499999999999996</c:v>
                </c:pt>
                <c:pt idx="1">
                  <c:v>2.33</c:v>
                </c:pt>
                <c:pt idx="2">
                  <c:v>2.77</c:v>
                </c:pt>
                <c:pt idx="3">
                  <c:v>0.81</c:v>
                </c:pt>
                <c:pt idx="4">
                  <c:v>0.85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25.27</c:v>
                </c:pt>
                <c:pt idx="1">
                  <c:v>27.58</c:v>
                </c:pt>
                <c:pt idx="2">
                  <c:v>28.54</c:v>
                </c:pt>
                <c:pt idx="3">
                  <c:v>29.87</c:v>
                </c:pt>
                <c:pt idx="4">
                  <c:v>28.23</c:v>
                </c:pt>
              </c:numCache>
            </c:numRef>
          </c:val>
        </c:ser>
        <c:dLbls>
          <c:showLegendKey val="0"/>
          <c:showVal val="0"/>
          <c:showCatName val="0"/>
          <c:showSerName val="0"/>
          <c:showPercent val="0"/>
          <c:showBubbleSize val="0"/>
        </c:dLbls>
        <c:gapWidth val="250"/>
        <c:overlap val="100"/>
        <c:axId val="88902272"/>
        <c:axId val="88904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2.14</c:v>
                </c:pt>
                <c:pt idx="1">
                  <c:v>-0.08</c:v>
                </c:pt>
                <c:pt idx="2">
                  <c:v>2.06</c:v>
                </c:pt>
                <c:pt idx="3">
                  <c:v>-0.54</c:v>
                </c:pt>
                <c:pt idx="4">
                  <c:v>-1.58</c:v>
                </c:pt>
              </c:numCache>
            </c:numRef>
          </c:val>
          <c:smooth val="0"/>
        </c:ser>
        <c:dLbls>
          <c:showLegendKey val="0"/>
          <c:showVal val="0"/>
          <c:showCatName val="0"/>
          <c:showSerName val="0"/>
          <c:showPercent val="0"/>
          <c:showBubbleSize val="0"/>
        </c:dLbls>
        <c:marker val="1"/>
        <c:smooth val="0"/>
        <c:axId val="88902272"/>
        <c:axId val="88904448"/>
      </c:lineChart>
      <c:catAx>
        <c:axId val="88902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8904448"/>
        <c:crosses val="autoZero"/>
        <c:auto val="1"/>
        <c:lblAlgn val="ctr"/>
        <c:lblOffset val="100"/>
        <c:tickLblSkip val="1"/>
        <c:tickMarkSkip val="1"/>
        <c:noMultiLvlLbl val="0"/>
      </c:catAx>
      <c:valAx>
        <c:axId val="88904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902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0.49</c:v>
                </c:pt>
                <c:pt idx="2">
                  <c:v>#N/A</c:v>
                </c:pt>
                <c:pt idx="3">
                  <c:v>0.53</c:v>
                </c:pt>
                <c:pt idx="4">
                  <c:v>#N/A</c:v>
                </c:pt>
                <c:pt idx="5">
                  <c:v>0.61</c:v>
                </c:pt>
                <c:pt idx="6">
                  <c:v>#N/A</c:v>
                </c:pt>
                <c:pt idx="7">
                  <c:v>0.27</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0.13</c:v>
                </c:pt>
                <c:pt idx="2">
                  <c:v>#N/A</c:v>
                </c:pt>
                <c:pt idx="3">
                  <c:v>0.15</c:v>
                </c:pt>
                <c:pt idx="4">
                  <c:v>#N/A</c:v>
                </c:pt>
                <c:pt idx="5">
                  <c:v>0.06</c:v>
                </c:pt>
                <c:pt idx="6">
                  <c:v>#N/A</c:v>
                </c:pt>
                <c:pt idx="7">
                  <c:v>0.06</c:v>
                </c:pt>
                <c:pt idx="8">
                  <c:v>#N/A</c:v>
                </c:pt>
                <c:pt idx="9">
                  <c:v>0.06</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0.2</c:v>
                </c:pt>
                <c:pt idx="2">
                  <c:v>#N/A</c:v>
                </c:pt>
                <c:pt idx="3">
                  <c:v>0.17</c:v>
                </c:pt>
                <c:pt idx="4">
                  <c:v>#N/A</c:v>
                </c:pt>
                <c:pt idx="5">
                  <c:v>0.18</c:v>
                </c:pt>
                <c:pt idx="6">
                  <c:v>#N/A</c:v>
                </c:pt>
                <c:pt idx="7">
                  <c:v>0.19</c:v>
                </c:pt>
                <c:pt idx="8">
                  <c:v>#N/A</c:v>
                </c:pt>
                <c:pt idx="9">
                  <c:v>0.21</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0.38</c:v>
                </c:pt>
                <c:pt idx="2">
                  <c:v>#N/A</c:v>
                </c:pt>
                <c:pt idx="3">
                  <c:v>0.61</c:v>
                </c:pt>
                <c:pt idx="4">
                  <c:v>#N/A</c:v>
                </c:pt>
                <c:pt idx="5">
                  <c:v>0.57999999999999996</c:v>
                </c:pt>
                <c:pt idx="6">
                  <c:v>#N/A</c:v>
                </c:pt>
                <c:pt idx="7">
                  <c:v>0.59</c:v>
                </c:pt>
                <c:pt idx="8">
                  <c:v>#N/A</c:v>
                </c:pt>
                <c:pt idx="9">
                  <c:v>0.34</c:v>
                </c:pt>
              </c:numCache>
            </c:numRef>
          </c:val>
        </c:ser>
        <c:ser>
          <c:idx val="5"/>
          <c:order val="5"/>
          <c:tx>
            <c:strRef>
              <c:f>データシート!$A$32</c:f>
              <c:strCache>
                <c:ptCount val="1"/>
                <c:pt idx="0">
                  <c:v>駐車場事業会計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0.17</c:v>
                </c:pt>
                <c:pt idx="2">
                  <c:v>#N/A</c:v>
                </c:pt>
                <c:pt idx="3">
                  <c:v>0.33</c:v>
                </c:pt>
                <c:pt idx="4">
                  <c:v>#N/A</c:v>
                </c:pt>
                <c:pt idx="5">
                  <c:v>0.31</c:v>
                </c:pt>
                <c:pt idx="6">
                  <c:v>#N/A</c:v>
                </c:pt>
                <c:pt idx="7">
                  <c:v>0.3</c:v>
                </c:pt>
                <c:pt idx="8">
                  <c:v>#N/A</c:v>
                </c:pt>
                <c:pt idx="9">
                  <c:v>0.36</c:v>
                </c:pt>
              </c:numCache>
            </c:numRef>
          </c:val>
        </c:ser>
        <c:ser>
          <c:idx val="6"/>
          <c:order val="6"/>
          <c:tx>
            <c:strRef>
              <c:f>データシート!$A$33</c:f>
              <c:strCache>
                <c:ptCount val="1"/>
                <c:pt idx="0">
                  <c:v>農業共済事業会計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0.4</c:v>
                </c:pt>
                <c:pt idx="2">
                  <c:v>#N/A</c:v>
                </c:pt>
                <c:pt idx="3">
                  <c:v>0.39</c:v>
                </c:pt>
                <c:pt idx="4">
                  <c:v>#N/A</c:v>
                </c:pt>
                <c:pt idx="5">
                  <c:v>0.39</c:v>
                </c:pt>
                <c:pt idx="6">
                  <c:v>#N/A</c:v>
                </c:pt>
                <c:pt idx="7">
                  <c:v>0.37</c:v>
                </c:pt>
                <c:pt idx="8">
                  <c:v>#N/A</c:v>
                </c:pt>
                <c:pt idx="9">
                  <c:v>0.37</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0.5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4.84</c:v>
                </c:pt>
                <c:pt idx="2">
                  <c:v>#N/A</c:v>
                </c:pt>
                <c:pt idx="3">
                  <c:v>2.3199999999999998</c:v>
                </c:pt>
                <c:pt idx="4">
                  <c:v>#N/A</c:v>
                </c:pt>
                <c:pt idx="5">
                  <c:v>2.75</c:v>
                </c:pt>
                <c:pt idx="6">
                  <c:v>#N/A</c:v>
                </c:pt>
                <c:pt idx="7">
                  <c:v>0.8</c:v>
                </c:pt>
                <c:pt idx="8">
                  <c:v>#N/A</c:v>
                </c:pt>
                <c:pt idx="9">
                  <c:v>0.83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9.43</c:v>
                </c:pt>
                <c:pt idx="2">
                  <c:v>#N/A</c:v>
                </c:pt>
                <c:pt idx="3">
                  <c:v>9.5399999999999991</c:v>
                </c:pt>
                <c:pt idx="4">
                  <c:v>#N/A</c:v>
                </c:pt>
                <c:pt idx="5">
                  <c:v>9.01</c:v>
                </c:pt>
                <c:pt idx="6">
                  <c:v>#N/A</c:v>
                </c:pt>
                <c:pt idx="7">
                  <c:v>9.02</c:v>
                </c:pt>
                <c:pt idx="8">
                  <c:v>#N/A</c:v>
                </c:pt>
                <c:pt idx="9">
                  <c:v>8.65</c:v>
                </c:pt>
              </c:numCache>
            </c:numRef>
          </c:val>
        </c:ser>
        <c:dLbls>
          <c:showLegendKey val="0"/>
          <c:showVal val="0"/>
          <c:showCatName val="0"/>
          <c:showSerName val="0"/>
          <c:showPercent val="0"/>
          <c:showBubbleSize val="0"/>
        </c:dLbls>
        <c:gapWidth val="150"/>
        <c:overlap val="100"/>
        <c:axId val="89006464"/>
        <c:axId val="89008000"/>
      </c:barChart>
      <c:catAx>
        <c:axId val="89006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008000"/>
        <c:crosses val="autoZero"/>
        <c:auto val="1"/>
        <c:lblAlgn val="ctr"/>
        <c:lblOffset val="100"/>
        <c:tickLblSkip val="1"/>
        <c:tickMarkSkip val="1"/>
        <c:noMultiLvlLbl val="0"/>
      </c:catAx>
      <c:valAx>
        <c:axId val="8900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006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11740</c:v>
                </c:pt>
                <c:pt idx="5">
                  <c:v>11527</c:v>
                </c:pt>
                <c:pt idx="8">
                  <c:v>11691</c:v>
                </c:pt>
                <c:pt idx="11">
                  <c:v>12210</c:v>
                </c:pt>
                <c:pt idx="14">
                  <c:v>11834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613</c:v>
                </c:pt>
                <c:pt idx="3">
                  <c:v>586</c:v>
                </c:pt>
                <c:pt idx="6">
                  <c:v>560</c:v>
                </c:pt>
                <c:pt idx="9">
                  <c:v>2783</c:v>
                </c:pt>
                <c:pt idx="12">
                  <c:v>357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4491</c:v>
                </c:pt>
                <c:pt idx="3">
                  <c:v>4502</c:v>
                </c:pt>
                <c:pt idx="6">
                  <c:v>4760</c:v>
                </c:pt>
                <c:pt idx="9">
                  <c:v>4908</c:v>
                </c:pt>
                <c:pt idx="12">
                  <c:v>5413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12220</c:v>
                </c:pt>
                <c:pt idx="3">
                  <c:v>11458</c:v>
                </c:pt>
                <c:pt idx="6">
                  <c:v>11070</c:v>
                </c:pt>
                <c:pt idx="9">
                  <c:v>10707</c:v>
                </c:pt>
                <c:pt idx="12">
                  <c:v>9592</c:v>
                </c:pt>
              </c:numCache>
            </c:numRef>
          </c:val>
        </c:ser>
        <c:dLbls>
          <c:showLegendKey val="0"/>
          <c:showVal val="0"/>
          <c:showCatName val="0"/>
          <c:showSerName val="0"/>
          <c:showPercent val="0"/>
          <c:showBubbleSize val="0"/>
        </c:dLbls>
        <c:gapWidth val="100"/>
        <c:overlap val="100"/>
        <c:axId val="89124864"/>
        <c:axId val="89126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5584</c:v>
                </c:pt>
                <c:pt idx="2">
                  <c:v>#N/A</c:v>
                </c:pt>
                <c:pt idx="3">
                  <c:v>#N/A</c:v>
                </c:pt>
                <c:pt idx="4">
                  <c:v>5019</c:v>
                </c:pt>
                <c:pt idx="5">
                  <c:v>#N/A</c:v>
                </c:pt>
                <c:pt idx="6">
                  <c:v>#N/A</c:v>
                </c:pt>
                <c:pt idx="7">
                  <c:v>4699</c:v>
                </c:pt>
                <c:pt idx="8">
                  <c:v>#N/A</c:v>
                </c:pt>
                <c:pt idx="9">
                  <c:v>#N/A</c:v>
                </c:pt>
                <c:pt idx="10">
                  <c:v>6188</c:v>
                </c:pt>
                <c:pt idx="11">
                  <c:v>#N/A</c:v>
                </c:pt>
                <c:pt idx="12">
                  <c:v>#N/A</c:v>
                </c:pt>
                <c:pt idx="13">
                  <c:v>3533</c:v>
                </c:pt>
                <c:pt idx="14">
                  <c:v>#N/A</c:v>
                </c:pt>
              </c:numCache>
            </c:numRef>
          </c:val>
          <c:smooth val="0"/>
        </c:ser>
        <c:dLbls>
          <c:showLegendKey val="0"/>
          <c:showVal val="0"/>
          <c:showCatName val="0"/>
          <c:showSerName val="0"/>
          <c:showPercent val="0"/>
          <c:showBubbleSize val="0"/>
        </c:dLbls>
        <c:marker val="1"/>
        <c:smooth val="0"/>
        <c:axId val="89124864"/>
        <c:axId val="89126784"/>
      </c:lineChart>
      <c:catAx>
        <c:axId val="89124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126784"/>
        <c:crosses val="autoZero"/>
        <c:auto val="1"/>
        <c:lblAlgn val="ctr"/>
        <c:lblOffset val="100"/>
        <c:tickLblSkip val="1"/>
        <c:tickMarkSkip val="1"/>
        <c:noMultiLvlLbl val="0"/>
      </c:catAx>
      <c:valAx>
        <c:axId val="89126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124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110853</c:v>
                </c:pt>
                <c:pt idx="5">
                  <c:v>111524</c:v>
                </c:pt>
                <c:pt idx="8">
                  <c:v>114824</c:v>
                </c:pt>
                <c:pt idx="11">
                  <c:v>117289</c:v>
                </c:pt>
                <c:pt idx="14">
                  <c:v>123147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31273</c:v>
                </c:pt>
                <c:pt idx="5">
                  <c:v>29510</c:v>
                </c:pt>
                <c:pt idx="8">
                  <c:v>26625</c:v>
                </c:pt>
                <c:pt idx="11">
                  <c:v>25104</c:v>
                </c:pt>
                <c:pt idx="14">
                  <c:v>24611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24120</c:v>
                </c:pt>
                <c:pt idx="5">
                  <c:v>25571</c:v>
                </c:pt>
                <c:pt idx="8">
                  <c:v>26367</c:v>
                </c:pt>
                <c:pt idx="11">
                  <c:v>27399</c:v>
                </c:pt>
                <c:pt idx="14">
                  <c:v>27795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1989</c:v>
                </c:pt>
                <c:pt idx="3">
                  <c:v>2084</c:v>
                </c:pt>
                <c:pt idx="6">
                  <c:v>2037</c:v>
                </c:pt>
                <c:pt idx="9">
                  <c:v>1831</c:v>
                </c:pt>
                <c:pt idx="12">
                  <c:v>1410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25260</c:v>
                </c:pt>
                <c:pt idx="3">
                  <c:v>25576</c:v>
                </c:pt>
                <c:pt idx="6">
                  <c:v>24236</c:v>
                </c:pt>
                <c:pt idx="9">
                  <c:v>23561</c:v>
                </c:pt>
                <c:pt idx="12">
                  <c:v>22544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69</c:v>
                </c:pt>
                <c:pt idx="9">
                  <c:v>131</c:v>
                </c:pt>
                <c:pt idx="12">
                  <c:v>124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72002</c:v>
                </c:pt>
                <c:pt idx="3">
                  <c:v>72318</c:v>
                </c:pt>
                <c:pt idx="6">
                  <c:v>72809</c:v>
                </c:pt>
                <c:pt idx="9">
                  <c:v>71485</c:v>
                </c:pt>
                <c:pt idx="12">
                  <c:v>71568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2532</c:v>
                </c:pt>
                <c:pt idx="3">
                  <c:v>4353</c:v>
                </c:pt>
                <c:pt idx="6">
                  <c:v>3804</c:v>
                </c:pt>
                <c:pt idx="9">
                  <c:v>1353</c:v>
                </c:pt>
                <c:pt idx="12">
                  <c:v>1216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93780</c:v>
                </c:pt>
                <c:pt idx="3">
                  <c:v>92083</c:v>
                </c:pt>
                <c:pt idx="6">
                  <c:v>94581</c:v>
                </c:pt>
                <c:pt idx="9">
                  <c:v>97135</c:v>
                </c:pt>
                <c:pt idx="12">
                  <c:v>102664</c:v>
                </c:pt>
              </c:numCache>
            </c:numRef>
          </c:val>
        </c:ser>
        <c:dLbls>
          <c:showLegendKey val="0"/>
          <c:showVal val="0"/>
          <c:showCatName val="0"/>
          <c:showSerName val="0"/>
          <c:showPercent val="0"/>
          <c:showBubbleSize val="0"/>
        </c:dLbls>
        <c:gapWidth val="100"/>
        <c:overlap val="100"/>
        <c:axId val="89262720"/>
        <c:axId val="892771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29316</c:v>
                </c:pt>
                <c:pt idx="2">
                  <c:v>#N/A</c:v>
                </c:pt>
                <c:pt idx="3">
                  <c:v>#N/A</c:v>
                </c:pt>
                <c:pt idx="4">
                  <c:v>29809</c:v>
                </c:pt>
                <c:pt idx="5">
                  <c:v>#N/A</c:v>
                </c:pt>
                <c:pt idx="6">
                  <c:v>#N/A</c:v>
                </c:pt>
                <c:pt idx="7">
                  <c:v>29720</c:v>
                </c:pt>
                <c:pt idx="8">
                  <c:v>#N/A</c:v>
                </c:pt>
                <c:pt idx="9">
                  <c:v>#N/A</c:v>
                </c:pt>
                <c:pt idx="10">
                  <c:v>25703</c:v>
                </c:pt>
                <c:pt idx="11">
                  <c:v>#N/A</c:v>
                </c:pt>
                <c:pt idx="12">
                  <c:v>#N/A</c:v>
                </c:pt>
                <c:pt idx="13">
                  <c:v>23973</c:v>
                </c:pt>
                <c:pt idx="14">
                  <c:v>#N/A</c:v>
                </c:pt>
              </c:numCache>
            </c:numRef>
          </c:val>
          <c:smooth val="0"/>
        </c:ser>
        <c:dLbls>
          <c:showLegendKey val="0"/>
          <c:showVal val="0"/>
          <c:showCatName val="0"/>
          <c:showSerName val="0"/>
          <c:showPercent val="0"/>
          <c:showBubbleSize val="0"/>
        </c:dLbls>
        <c:marker val="1"/>
        <c:smooth val="0"/>
        <c:axId val="89262720"/>
        <c:axId val="89277184"/>
      </c:lineChart>
      <c:catAx>
        <c:axId val="89262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9277184"/>
        <c:crosses val="autoZero"/>
        <c:auto val="1"/>
        <c:lblAlgn val="ctr"/>
        <c:lblOffset val="100"/>
        <c:tickLblSkip val="1"/>
        <c:tickMarkSkip val="1"/>
        <c:noMultiLvlLbl val="0"/>
      </c:catAx>
      <c:valAx>
        <c:axId val="89277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262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{F0A727D7-F5ED-4C9A-8F30-F57AC4E8FD02}</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{F3653376-5151-4256-BF46-4EDE2FC20B2B}</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{160FCE96-75FF-4143-BCA1-3E53C399919B}</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{7435ED30-E563-45D2-A4A1-006CC17299FB}</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{A99749E7-F9DA-4209-AA8E-5E3F6CDF2858}</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{8B34C0FE-784D-464E-8322-A2EA1BF37344}</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{7D6C03A1-D0D0-47B4-9149-AF9BC431A61D}</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{71390516-4F41-4460-A7CA-FA1B90CADE6F}</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{BD833195-64D5-4F2F-B3D6-A3D065E6E6C5}</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{FE9068DF-5F9B-4661-AFC7-6B43E1AEA312}</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89377024"/>
        <c:axId val="89387392"/>
      </c:scatterChart>
      <c:valAx>
        <c:axId val="8937702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387392"/>
        <c:crosses val="autoZero"/>
        <c:crossBetween val="midCat"/>
      </c:valAx>
      <c:valAx>
        <c:axId val="8938739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37702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{41C0CB3C-E56E-43F3-9427-77B30F83373F}</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{C2F8C790-B7BC-4E98-861C-7B09ED349E02}</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{E2C8B2C8-0BDC-49B8-B86F-613B5F928708}</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{F1D18808-1FAA-48DC-8258-6E125A5D3121}</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{2B087377-DC54-404A-BF1F-9AFE3BDA1236}</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10.9</c:v>
                </c:pt>
                <c:pt idx="1">
                  <c:v>9.8000000000000007</c:v>
                </c:pt>
                <c:pt idx="2">
                  <c:v>8.9</c:v>
                </c:pt>
                <c:pt idx="3">
                  <c:v>9.1999999999999993</c:v>
                </c:pt>
                <c:pt idx="4">
                  <c:v>8.3000000000000007</c:v>
                </c:pt>
              </c:numCache>
            </c:numRef>
          </c:xVal>
          <c:yVal>
            <c:numRef>
              <c:f>公会計指標分析・財政指標組合せ分析表!$K$73:$O$73</c:f>
              <c:numCache>
                <c:formatCode>#,##0.0;"▲ "#,##0.0</c:formatCode>
                <c:ptCount val="5"/>
                <c:pt idx="0">
                  <c:v>51.5</c:v>
                </c:pt>
                <c:pt idx="1">
                  <c:v>52.2</c:v>
                </c:pt>
                <c:pt idx="2">
                  <c:v>51.8</c:v>
                </c:pt>
                <c:pt idx="3">
                  <c:v>45</c:v>
                </c:pt>
                <c:pt idx="4">
                  <c:v>41.7</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{CADA599C-AC25-4D23-AC77-54F9BAE8B672}</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{AC7857E4-84F9-4A5D-ABAA-ED05F4367336}</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{00FDC2CF-10FF-48A5-B6A6-AF75CB921E6B}</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{2CDEEE06-1340-42DA-98FD-BBCBF7B0900F}</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{E6D4A5DE-D81E-40E6-A2C7-95367EB13B8C}</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7.6</c:v>
                </c:pt>
                <c:pt idx="1">
                  <c:v>6.8</c:v>
                </c:pt>
                <c:pt idx="2">
                  <c:v>5.9</c:v>
                </c:pt>
                <c:pt idx="3">
                  <c:v>5.2</c:v>
                </c:pt>
                <c:pt idx="4">
                  <c:v>4.8</c:v>
                </c:pt>
              </c:numCache>
            </c:numRef>
          </c:xVal>
          <c:yVal>
            <c:numRef>
              <c:f>公会計指標分析・財政指標組合せ分析表!$K$77:$O$77</c:f>
              <c:numCache>
                <c:formatCode>#,##0.0;"▲ "#,##0.0</c:formatCode>
                <c:ptCount val="5"/>
                <c:pt idx="0">
                  <c:v>53.1</c:v>
                </c:pt>
                <c:pt idx="1">
                  <c:v>42</c:v>
                </c:pt>
                <c:pt idx="2">
                  <c:v>32.6</c:v>
                </c:pt>
                <c:pt idx="3">
                  <c:v>30.5</c:v>
                </c:pt>
                <c:pt idx="4">
                  <c:v>25.4</c:v>
                </c:pt>
              </c:numCache>
            </c:numRef>
          </c:yVal>
          <c:smooth val="0"/>
        </c:ser>
        <c:dLbls>
          <c:showLegendKey val="0"/>
          <c:showVal val="0"/>
          <c:showCatName val="0"/>
          <c:showSerName val="0"/>
          <c:showPercent val="0"/>
          <c:showBubbleSize val="0"/>
        </c:dLbls>
        <c:axId val="89429504"/>
        <c:axId val="89431424"/>
      </c:scatterChart>
      <c:valAx>
        <c:axId val="89429504"/>
        <c:scaling>
          <c:orientation val="minMax"/>
          <c:max val="11.5"/>
          <c:min val="4.4000000000000004"/>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431424"/>
        <c:crosses val="autoZero"/>
        <c:crossBetween val="midCat"/>
      </c:valAx>
      <c:valAx>
        <c:axId val="89431424"/>
        <c:scaling>
          <c:orientation val="minMax"/>
          <c:max val="58"/>
          <c:min val="2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42950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昨年度の分子が上昇した要因でもある債務負担行為に係る新斎場のＰＦＩ事業が算定の対象外となったこと、元利償還金が減少したことなどにより実質的な公債費の額が総じて減少しました。</a:t>
          </a:r>
        </a:p>
        <a:p>
          <a:r>
            <a:rPr kumimoji="1" lang="ja-JP" altLang="en-US" sz="1400">
              <a:latin typeface="ＭＳ ゴシック" pitchFamily="49" charset="-128"/>
              <a:ea typeface="ＭＳ ゴシック" pitchFamily="49" charset="-128"/>
            </a:rPr>
            <a:t>　しかしながら公営企業債の元利償還金に対する繰入金は、上昇の一途をたどっていることから、経営戦略の策定などを通じた経営改革を検討する必要があります。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大規模事業の進展に伴い地方債残高が増加していますが、当該事業を合併特例債などの有利な市債を活用してきたことから、基準財政需要額算入率の低い地方債の残高が減少し、算入率の高い残高が増加したことにより、地方債残高増加による分子への影響はほぼありませんでした。</a:t>
          </a:r>
        </a:p>
        <a:p>
          <a:r>
            <a:rPr kumimoji="1" lang="ja-JP" altLang="en-US" sz="1400">
              <a:latin typeface="ＭＳ ゴシック" pitchFamily="49" charset="-128"/>
              <a:ea typeface="ＭＳ ゴシック" pitchFamily="49" charset="-128"/>
            </a:rPr>
            <a:t>　今年度の比率低下の主な要因は、退職手当支給水準が引き下げられたことによる負担見込額の減少や、土地開発公社の負債額の減少などに伴う設立法人の負担見込額の減少などであると分析しています。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財政力指数は前年同値である</a:t>
          </a:r>
          <a:r>
            <a:rPr kumimoji="1" lang="en-US" altLang="ja-JP" sz="1300">
              <a:latin typeface="ＭＳ Ｐゴシック"/>
            </a:rPr>
            <a:t>0.75</a:t>
          </a:r>
          <a:r>
            <a:rPr kumimoji="1" lang="ja-JP" altLang="en-US" sz="1300">
              <a:latin typeface="ＭＳ Ｐゴシック"/>
            </a:rPr>
            <a:t>となり、類似団体の改善理由は不明ではありますが、広大な面積と多様性ある地域性により、類似団体と同様の推移をしていないものと考えます。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44</xdr:row>
      <xdr:rowOff>57855</xdr:rowOff>
    </xdr:to>
    <xdr:cxnSp macro="">
      <xdr:nvCxnSpPr>
        <xdr:cNvPr id="63" name="直線コネクタ 62"/>
        <xdr:cNvCxnSpPr/>
      </xdr:nvCxnSpPr>
      <xdr:spPr>
        <a:xfrm flipV="1">
          <a:off x="4953000" y="61806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29932</xdr:rowOff>
    </xdr:from>
    <xdr:ext cx="762000" cy="259045"/>
    <xdr:sp macro="" textlink="">
      <xdr:nvSpPr>
        <xdr:cNvPr id="64" name="財政力最小値テキスト"/>
        <xdr:cNvSpPr txBox="1"/>
      </xdr:nvSpPr>
      <xdr:spPr>
        <a:xfrm>
          <a:off x="5041900" y="75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0.44</a:t>
          </a:r>
          <a:endParaRPr kumimoji="1" lang="ja-JP" altLang="en-US" sz="1000" b="1">
            <a:latin typeface="ＭＳ Ｐゴシック"/>
          </a:endParaRPr>
        </a:p>
      </xdr:txBody>
    </xdr:sp>
    <xdr:clientData/>
  </xdr:oneCellAnchor>
  <xdr:twoCellAnchor>
    <xdr:from>
      <xdr:col>7</xdr:col>
      <xdr:colOff>63500</xdr:colOff>
      <xdr:row>44</xdr:row>
      <xdr:rowOff>57855</xdr:rowOff>
    </xdr:from>
    <xdr:to>
      <xdr:col>7</xdr:col>
      <xdr:colOff>241300</xdr:colOff>
      <xdr:row>44</xdr:row>
      <xdr:rowOff>57855</xdr:rowOff>
    </xdr:to>
    <xdr:cxnSp macro="">
      <xdr:nvCxnSpPr>
        <xdr:cNvPr id="65" name="直線コネクタ 64"/>
        <xdr:cNvCxnSpPr/>
      </xdr:nvCxnSpPr>
      <xdr:spPr>
        <a:xfrm>
          <a:off x="4864100" y="7601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6"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7" name="直線コネクタ 66"/>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41</xdr:row>
      <xdr:rowOff>156633</xdr:rowOff>
    </xdr:to>
    <xdr:cxnSp macro="">
      <xdr:nvCxnSpPr>
        <xdr:cNvPr id="68" name="直線コネクタ 67"/>
        <xdr:cNvCxnSpPr/>
      </xdr:nvCxnSpPr>
      <xdr:spPr>
        <a:xfrm>
          <a:off x="4114800" y="71860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159755</xdr:rowOff>
    </xdr:from>
    <xdr:ext cx="762000" cy="259045"/>
    <xdr:sp macro="" textlink="">
      <xdr:nvSpPr>
        <xdr:cNvPr id="69" name="財政力平均値テキスト"/>
        <xdr:cNvSpPr txBox="1"/>
      </xdr:nvSpPr>
      <xdr:spPr>
        <a:xfrm>
          <a:off x="5041900" y="68463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143228</xdr:rowOff>
    </xdr:from>
    <xdr:to>
      <xdr:col>7</xdr:col>
      <xdr:colOff>203200</xdr:colOff>
      <xdr:row>41</xdr:row>
      <xdr:rowOff>73378</xdr:rowOff>
    </xdr:to>
    <xdr:sp macro="" textlink="">
      <xdr:nvSpPr>
        <xdr:cNvPr id="70" name="フローチャート : 判断 69"/>
        <xdr:cNvSpPr/>
      </xdr:nvSpPr>
      <xdr:spPr>
        <a:xfrm>
          <a:off x="49022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41</xdr:row>
      <xdr:rowOff>156633</xdr:rowOff>
    </xdr:to>
    <xdr:cxnSp macro="">
      <xdr:nvCxnSpPr>
        <xdr:cNvPr id="71" name="直線コネクタ 70"/>
        <xdr:cNvCxnSpPr/>
      </xdr:nvCxnSpPr>
      <xdr:spPr>
        <a:xfrm>
          <a:off x="3225800" y="71860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3" name="テキスト ボックス 72"/>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41</xdr:row>
      <xdr:rowOff>170039</xdr:rowOff>
    </xdr:to>
    <xdr:cxnSp macro="">
      <xdr:nvCxnSpPr>
        <xdr:cNvPr id="74" name="直線コネクタ 73"/>
        <xdr:cNvCxnSpPr/>
      </xdr:nvCxnSpPr>
      <xdr:spPr>
        <a:xfrm flipV="1">
          <a:off x="2336800" y="71860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5" name="フローチャート : 判断 74"/>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6" name="テキスト ボックス 75"/>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170039</xdr:rowOff>
    </xdr:from>
    <xdr:to>
      <xdr:col>3</xdr:col>
      <xdr:colOff>279400</xdr:colOff>
      <xdr:row>41</xdr:row>
      <xdr:rowOff>170039</xdr:rowOff>
    </xdr:to>
    <xdr:cxnSp macro="">
      <xdr:nvCxnSpPr>
        <xdr:cNvPr id="77" name="直線コネクタ 76"/>
        <xdr:cNvCxnSpPr/>
      </xdr:nvCxnSpPr>
      <xdr:spPr>
        <a:xfrm>
          <a:off x="1447800" y="7199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11995</xdr:rowOff>
    </xdr:from>
    <xdr:to>
      <xdr:col>3</xdr:col>
      <xdr:colOff>330200</xdr:colOff>
      <xdr:row>41</xdr:row>
      <xdr:rowOff>113595</xdr:rowOff>
    </xdr:to>
    <xdr:sp macro="" textlink="">
      <xdr:nvSpPr>
        <xdr:cNvPr id="78" name="フローチャート : 判断 77"/>
        <xdr:cNvSpPr/>
      </xdr:nvSpPr>
      <xdr:spPr>
        <a:xfrm>
          <a:off x="2286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123772</xdr:rowOff>
    </xdr:from>
    <xdr:ext cx="762000" cy="259045"/>
    <xdr:sp macro="" textlink="">
      <xdr:nvSpPr>
        <xdr:cNvPr id="79" name="テキスト ボックス 78"/>
        <xdr:cNvSpPr txBox="1"/>
      </xdr:nvSpPr>
      <xdr:spPr>
        <a:xfrm>
          <a:off x="1955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143228</xdr:rowOff>
    </xdr:from>
    <xdr:to>
      <xdr:col>2</xdr:col>
      <xdr:colOff>127000</xdr:colOff>
      <xdr:row>41</xdr:row>
      <xdr:rowOff>73378</xdr:rowOff>
    </xdr:to>
    <xdr:sp macro="" textlink="">
      <xdr:nvSpPr>
        <xdr:cNvPr id="80" name="フローチャート : 判断 79"/>
        <xdr:cNvSpPr/>
      </xdr:nvSpPr>
      <xdr:spPr>
        <a:xfrm>
          <a:off x="1397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83555</xdr:rowOff>
    </xdr:from>
    <xdr:ext cx="762000" cy="259045"/>
    <xdr:sp macro="" textlink="">
      <xdr:nvSpPr>
        <xdr:cNvPr id="81" name="テキスト ボックス 80"/>
        <xdr:cNvSpPr txBox="1"/>
      </xdr:nvSpPr>
      <xdr:spPr>
        <a:xfrm>
          <a:off x="1066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7" name="円/楕円 86"/>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77910</xdr:rowOff>
    </xdr:from>
    <xdr:ext cx="762000" cy="259045"/>
    <xdr:sp macro="" textlink="">
      <xdr:nvSpPr>
        <xdr:cNvPr id="88" name="財政力該当値テキスト"/>
        <xdr:cNvSpPr txBox="1"/>
      </xdr:nvSpPr>
      <xdr:spPr>
        <a:xfrm>
          <a:off x="5041900" y="710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105833</xdr:rowOff>
    </xdr:from>
    <xdr:to>
      <xdr:col>6</xdr:col>
      <xdr:colOff>50800</xdr:colOff>
      <xdr:row>42</xdr:row>
      <xdr:rowOff>35983</xdr:rowOff>
    </xdr:to>
    <xdr:sp macro="" textlink="">
      <xdr:nvSpPr>
        <xdr:cNvPr id="89" name="円/楕円 88"/>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20760</xdr:rowOff>
    </xdr:from>
    <xdr:ext cx="736600" cy="259045"/>
    <xdr:sp macro="" textlink="">
      <xdr:nvSpPr>
        <xdr:cNvPr id="90" name="テキスト ボックス 89"/>
        <xdr:cNvSpPr txBox="1"/>
      </xdr:nvSpPr>
      <xdr:spPr>
        <a:xfrm>
          <a:off x="3733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1" name="円/楕円 90"/>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20760</xdr:rowOff>
    </xdr:from>
    <xdr:ext cx="762000" cy="259045"/>
    <xdr:sp macro="" textlink="">
      <xdr:nvSpPr>
        <xdr:cNvPr id="92" name="テキスト ボックス 91"/>
        <xdr:cNvSpPr txBox="1"/>
      </xdr:nvSpPr>
      <xdr:spPr>
        <a:xfrm>
          <a:off x="2844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119239</xdr:rowOff>
    </xdr:from>
    <xdr:to>
      <xdr:col>3</xdr:col>
      <xdr:colOff>330200</xdr:colOff>
      <xdr:row>42</xdr:row>
      <xdr:rowOff>49389</xdr:rowOff>
    </xdr:to>
    <xdr:sp macro="" textlink="">
      <xdr:nvSpPr>
        <xdr:cNvPr id="93" name="円/楕円 92"/>
        <xdr:cNvSpPr/>
      </xdr:nvSpPr>
      <xdr:spPr>
        <a:xfrm>
          <a:off x="2286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34166</xdr:rowOff>
    </xdr:from>
    <xdr:ext cx="762000" cy="259045"/>
    <xdr:sp macro="" textlink="">
      <xdr:nvSpPr>
        <xdr:cNvPr id="94" name="テキスト ボックス 93"/>
        <xdr:cNvSpPr txBox="1"/>
      </xdr:nvSpPr>
      <xdr:spPr>
        <a:xfrm>
          <a:off x="1955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119239</xdr:rowOff>
    </xdr:from>
    <xdr:to>
      <xdr:col>2</xdr:col>
      <xdr:colOff>127000</xdr:colOff>
      <xdr:row>42</xdr:row>
      <xdr:rowOff>49389</xdr:rowOff>
    </xdr:to>
    <xdr:sp macro="" textlink="">
      <xdr:nvSpPr>
        <xdr:cNvPr id="95" name="円/楕円 94"/>
        <xdr:cNvSpPr/>
      </xdr:nvSpPr>
      <xdr:spPr>
        <a:xfrm>
          <a:off x="1397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34166</xdr:rowOff>
    </xdr:from>
    <xdr:ext cx="762000" cy="259045"/>
    <xdr:sp macro="" textlink="">
      <xdr:nvSpPr>
        <xdr:cNvPr id="96" name="テキスト ボックス 95"/>
        <xdr:cNvSpPr txBox="1"/>
      </xdr:nvSpPr>
      <xdr:spPr>
        <a:xfrm>
          <a:off x="1066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a:t>
          </a:r>
          <a:r>
            <a:rPr kumimoji="1" lang="en-US" altLang="ja-JP" sz="1300">
              <a:latin typeface="ＭＳ Ｐゴシック"/>
            </a:rPr>
            <a:t>0.7</a:t>
          </a:r>
          <a:r>
            <a:rPr kumimoji="1" lang="ja-JP" altLang="en-US" sz="1300">
              <a:latin typeface="ＭＳ Ｐゴシック"/>
            </a:rPr>
            <a:t>ポイント改善しました。地方消費税交付金などの歳入経常一般財源が増加したことが大きな要因ですが、歳出面で大規模な普通建設事業に取り組んでいることも要因として挙げられます。</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23585</xdr:rowOff>
    </xdr:from>
    <xdr:to>
      <xdr:col>7</xdr:col>
      <xdr:colOff>152400</xdr:colOff>
      <xdr:row>67</xdr:row>
      <xdr:rowOff>89202</xdr:rowOff>
    </xdr:to>
    <xdr:cxnSp macro="">
      <xdr:nvCxnSpPr>
        <xdr:cNvPr id="128" name="直線コネクタ 127"/>
        <xdr:cNvCxnSpPr/>
      </xdr:nvCxnSpPr>
      <xdr:spPr>
        <a:xfrm flipV="1">
          <a:off x="4953000" y="9967685"/>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61279</xdr:rowOff>
    </xdr:from>
    <xdr:ext cx="762000" cy="259045"/>
    <xdr:sp macro="" textlink="">
      <xdr:nvSpPr>
        <xdr:cNvPr id="129" name="財政構造の弾力性最小値テキスト"/>
        <xdr:cNvSpPr txBox="1"/>
      </xdr:nvSpPr>
      <xdr:spPr>
        <a:xfrm>
          <a:off x="5041900" y="115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a:t>
          </a:r>
          <a:endParaRPr kumimoji="1" lang="ja-JP" altLang="en-US" sz="1000" b="1">
            <a:latin typeface="ＭＳ Ｐゴシック"/>
          </a:endParaRPr>
        </a:p>
      </xdr:txBody>
    </xdr:sp>
    <xdr:clientData/>
  </xdr:oneCellAnchor>
  <xdr:twoCellAnchor>
    <xdr:from>
      <xdr:col>7</xdr:col>
      <xdr:colOff>63500</xdr:colOff>
      <xdr:row>67</xdr:row>
      <xdr:rowOff>89202</xdr:rowOff>
    </xdr:from>
    <xdr:to>
      <xdr:col>7</xdr:col>
      <xdr:colOff>241300</xdr:colOff>
      <xdr:row>67</xdr:row>
      <xdr:rowOff>89202</xdr:rowOff>
    </xdr:to>
    <xdr:cxnSp macro="">
      <xdr:nvCxnSpPr>
        <xdr:cNvPr id="130" name="直線コネクタ 129"/>
        <xdr:cNvCxnSpPr/>
      </xdr:nvCxnSpPr>
      <xdr:spPr>
        <a:xfrm>
          <a:off x="4864100" y="115763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109962</xdr:rowOff>
    </xdr:from>
    <xdr:ext cx="762000" cy="259045"/>
    <xdr:sp macro="" textlink="">
      <xdr:nvSpPr>
        <xdr:cNvPr id="131" name="財政構造の弾力性最大値テキスト"/>
        <xdr:cNvSpPr txBox="1"/>
      </xdr:nvSpPr>
      <xdr:spPr>
        <a:xfrm>
          <a:off x="5041900" y="971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7</xdr:col>
      <xdr:colOff>63500</xdr:colOff>
      <xdr:row>58</xdr:row>
      <xdr:rowOff>23585</xdr:rowOff>
    </xdr:from>
    <xdr:to>
      <xdr:col>7</xdr:col>
      <xdr:colOff>241300</xdr:colOff>
      <xdr:row>58</xdr:row>
      <xdr:rowOff>23585</xdr:rowOff>
    </xdr:to>
    <xdr:cxnSp macro="">
      <xdr:nvCxnSpPr>
        <xdr:cNvPr id="132" name="直線コネクタ 131"/>
        <xdr:cNvCxnSpPr/>
      </xdr:nvCxnSpPr>
      <xdr:spPr>
        <a:xfrm>
          <a:off x="4864100" y="9967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74991</xdr:rowOff>
    </xdr:from>
    <xdr:to>
      <xdr:col>7</xdr:col>
      <xdr:colOff>152400</xdr:colOff>
      <xdr:row>64</xdr:row>
      <xdr:rowOff>155424</xdr:rowOff>
    </xdr:to>
    <xdr:cxnSp macro="">
      <xdr:nvCxnSpPr>
        <xdr:cNvPr id="133" name="直線コネクタ 132"/>
        <xdr:cNvCxnSpPr/>
      </xdr:nvCxnSpPr>
      <xdr:spPr>
        <a:xfrm flipV="1">
          <a:off x="4114800" y="11047791"/>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29227</xdr:rowOff>
    </xdr:from>
    <xdr:ext cx="762000" cy="259045"/>
    <xdr:sp macro="" textlink="">
      <xdr:nvSpPr>
        <xdr:cNvPr id="134" name="財政構造の弾力性平均値テキスト"/>
        <xdr:cNvSpPr txBox="1"/>
      </xdr:nvSpPr>
      <xdr:spPr>
        <a:xfrm>
          <a:off x="5041900" y="1083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35" name="フローチャート : 判断 134"/>
        <xdr:cNvSpPr/>
      </xdr:nvSpPr>
      <xdr:spPr>
        <a:xfrm>
          <a:off x="49022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74991</xdr:rowOff>
    </xdr:from>
    <xdr:to>
      <xdr:col>6</xdr:col>
      <xdr:colOff>0</xdr:colOff>
      <xdr:row>64</xdr:row>
      <xdr:rowOff>155424</xdr:rowOff>
    </xdr:to>
    <xdr:cxnSp macro="">
      <xdr:nvCxnSpPr>
        <xdr:cNvPr id="136" name="直線コネクタ 135"/>
        <xdr:cNvCxnSpPr/>
      </xdr:nvCxnSpPr>
      <xdr:spPr>
        <a:xfrm>
          <a:off x="3225800" y="11047791"/>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70152</xdr:rowOff>
    </xdr:from>
    <xdr:to>
      <xdr:col>6</xdr:col>
      <xdr:colOff>50800</xdr:colOff>
      <xdr:row>65</xdr:row>
      <xdr:rowOff>302</xdr:rowOff>
    </xdr:to>
    <xdr:sp macro="" textlink="">
      <xdr:nvSpPr>
        <xdr:cNvPr id="137" name="フローチャート : 判断 136"/>
        <xdr:cNvSpPr/>
      </xdr:nvSpPr>
      <xdr:spPr>
        <a:xfrm>
          <a:off x="4064000" y="1104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10479</xdr:rowOff>
    </xdr:from>
    <xdr:ext cx="736600" cy="259045"/>
    <xdr:sp macro="" textlink="">
      <xdr:nvSpPr>
        <xdr:cNvPr id="138" name="テキスト ボックス 137"/>
        <xdr:cNvSpPr txBox="1"/>
      </xdr:nvSpPr>
      <xdr:spPr>
        <a:xfrm>
          <a:off x="3733800" y="1081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74991</xdr:rowOff>
    </xdr:from>
    <xdr:to>
      <xdr:col>4</xdr:col>
      <xdr:colOff>482600</xdr:colOff>
      <xdr:row>65</xdr:row>
      <xdr:rowOff>133350</xdr:rowOff>
    </xdr:to>
    <xdr:cxnSp macro="">
      <xdr:nvCxnSpPr>
        <xdr:cNvPr id="139" name="直線コネクタ 138"/>
        <xdr:cNvCxnSpPr/>
      </xdr:nvCxnSpPr>
      <xdr:spPr>
        <a:xfrm flipV="1">
          <a:off x="2336800" y="11047791"/>
          <a:ext cx="889000" cy="2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115207</xdr:rowOff>
    </xdr:from>
    <xdr:to>
      <xdr:col>4</xdr:col>
      <xdr:colOff>533400</xdr:colOff>
      <xdr:row>64</xdr:row>
      <xdr:rowOff>45357</xdr:rowOff>
    </xdr:to>
    <xdr:sp macro="" textlink="">
      <xdr:nvSpPr>
        <xdr:cNvPr id="140" name="フローチャート : 判断 139"/>
        <xdr:cNvSpPr/>
      </xdr:nvSpPr>
      <xdr:spPr>
        <a:xfrm>
          <a:off x="3175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55534</xdr:rowOff>
    </xdr:from>
    <xdr:ext cx="762000" cy="259045"/>
    <xdr:sp macro="" textlink="">
      <xdr:nvSpPr>
        <xdr:cNvPr id="141" name="テキスト ボックス 140"/>
        <xdr:cNvSpPr txBox="1"/>
      </xdr:nvSpPr>
      <xdr:spPr>
        <a:xfrm>
          <a:off x="2844800" y="1068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86481</xdr:rowOff>
    </xdr:from>
    <xdr:to>
      <xdr:col>3</xdr:col>
      <xdr:colOff>279400</xdr:colOff>
      <xdr:row>65</xdr:row>
      <xdr:rowOff>133350</xdr:rowOff>
    </xdr:to>
    <xdr:cxnSp macro="">
      <xdr:nvCxnSpPr>
        <xdr:cNvPr id="142" name="直線コネクタ 141"/>
        <xdr:cNvCxnSpPr/>
      </xdr:nvCxnSpPr>
      <xdr:spPr>
        <a:xfrm>
          <a:off x="1447800" y="11059281"/>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35681</xdr:rowOff>
    </xdr:from>
    <xdr:to>
      <xdr:col>3</xdr:col>
      <xdr:colOff>330200</xdr:colOff>
      <xdr:row>64</xdr:row>
      <xdr:rowOff>137281</xdr:rowOff>
    </xdr:to>
    <xdr:sp macro="" textlink="">
      <xdr:nvSpPr>
        <xdr:cNvPr id="143" name="フローチャート : 判断 142"/>
        <xdr:cNvSpPr/>
      </xdr:nvSpPr>
      <xdr:spPr>
        <a:xfrm>
          <a:off x="2286000" y="1100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147458</xdr:rowOff>
    </xdr:from>
    <xdr:ext cx="762000" cy="259045"/>
    <xdr:sp macro="" textlink="">
      <xdr:nvSpPr>
        <xdr:cNvPr id="144" name="テキスト ボックス 143"/>
        <xdr:cNvSpPr txBox="1"/>
      </xdr:nvSpPr>
      <xdr:spPr>
        <a:xfrm>
          <a:off x="1955800" y="1077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126698</xdr:rowOff>
    </xdr:from>
    <xdr:to>
      <xdr:col>2</xdr:col>
      <xdr:colOff>127000</xdr:colOff>
      <xdr:row>64</xdr:row>
      <xdr:rowOff>56848</xdr:rowOff>
    </xdr:to>
    <xdr:sp macro="" textlink="">
      <xdr:nvSpPr>
        <xdr:cNvPr id="145" name="フローチャート : 判断 144"/>
        <xdr:cNvSpPr/>
      </xdr:nvSpPr>
      <xdr:spPr>
        <a:xfrm>
          <a:off x="1397000" y="1092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67025</xdr:rowOff>
    </xdr:from>
    <xdr:ext cx="762000" cy="259045"/>
    <xdr:sp macro="" textlink="">
      <xdr:nvSpPr>
        <xdr:cNvPr id="146" name="テキスト ボックス 145"/>
        <xdr:cNvSpPr txBox="1"/>
      </xdr:nvSpPr>
      <xdr:spPr>
        <a:xfrm>
          <a:off x="1066800" y="1069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24191</xdr:rowOff>
    </xdr:from>
    <xdr:to>
      <xdr:col>7</xdr:col>
      <xdr:colOff>203200</xdr:colOff>
      <xdr:row>64</xdr:row>
      <xdr:rowOff>125791</xdr:rowOff>
    </xdr:to>
    <xdr:sp macro="" textlink="">
      <xdr:nvSpPr>
        <xdr:cNvPr id="152" name="円/楕円 151"/>
        <xdr:cNvSpPr/>
      </xdr:nvSpPr>
      <xdr:spPr>
        <a:xfrm>
          <a:off x="4902200" y="1099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167718</xdr:rowOff>
    </xdr:from>
    <xdr:ext cx="762000" cy="259045"/>
    <xdr:sp macro="" textlink="">
      <xdr:nvSpPr>
        <xdr:cNvPr id="153" name="財政構造の弾力性該当値テキスト"/>
        <xdr:cNvSpPr txBox="1"/>
      </xdr:nvSpPr>
      <xdr:spPr>
        <a:xfrm>
          <a:off x="5041900" y="1096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104624</xdr:rowOff>
    </xdr:from>
    <xdr:to>
      <xdr:col>6</xdr:col>
      <xdr:colOff>50800</xdr:colOff>
      <xdr:row>65</xdr:row>
      <xdr:rowOff>34774</xdr:rowOff>
    </xdr:to>
    <xdr:sp macro="" textlink="">
      <xdr:nvSpPr>
        <xdr:cNvPr id="154" name="円/楕円 153"/>
        <xdr:cNvSpPr/>
      </xdr:nvSpPr>
      <xdr:spPr>
        <a:xfrm>
          <a:off x="4064000" y="110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19551</xdr:rowOff>
    </xdr:from>
    <xdr:ext cx="736600" cy="259045"/>
    <xdr:sp macro="" textlink="">
      <xdr:nvSpPr>
        <xdr:cNvPr id="155" name="テキスト ボックス 154"/>
        <xdr:cNvSpPr txBox="1"/>
      </xdr:nvSpPr>
      <xdr:spPr>
        <a:xfrm>
          <a:off x="3733800" y="1116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24191</xdr:rowOff>
    </xdr:from>
    <xdr:to>
      <xdr:col>4</xdr:col>
      <xdr:colOff>533400</xdr:colOff>
      <xdr:row>64</xdr:row>
      <xdr:rowOff>125791</xdr:rowOff>
    </xdr:to>
    <xdr:sp macro="" textlink="">
      <xdr:nvSpPr>
        <xdr:cNvPr id="156" name="円/楕円 155"/>
        <xdr:cNvSpPr/>
      </xdr:nvSpPr>
      <xdr:spPr>
        <a:xfrm>
          <a:off x="3175000" y="1099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110568</xdr:rowOff>
    </xdr:from>
    <xdr:ext cx="762000" cy="259045"/>
    <xdr:sp macro="" textlink="">
      <xdr:nvSpPr>
        <xdr:cNvPr id="157" name="テキスト ボックス 156"/>
        <xdr:cNvSpPr txBox="1"/>
      </xdr:nvSpPr>
      <xdr:spPr>
        <a:xfrm>
          <a:off x="2844800" y="1108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82550</xdr:rowOff>
    </xdr:from>
    <xdr:to>
      <xdr:col>3</xdr:col>
      <xdr:colOff>330200</xdr:colOff>
      <xdr:row>66</xdr:row>
      <xdr:rowOff>12700</xdr:rowOff>
    </xdr:to>
    <xdr:sp macro="" textlink="">
      <xdr:nvSpPr>
        <xdr:cNvPr id="158" name="円/楕円 157"/>
        <xdr:cNvSpPr/>
      </xdr:nvSpPr>
      <xdr:spPr>
        <a:xfrm>
          <a:off x="2286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168927</xdr:rowOff>
    </xdr:from>
    <xdr:ext cx="762000" cy="259045"/>
    <xdr:sp macro="" textlink="">
      <xdr:nvSpPr>
        <xdr:cNvPr id="159" name="テキスト ボックス 158"/>
        <xdr:cNvSpPr txBox="1"/>
      </xdr:nvSpPr>
      <xdr:spPr>
        <a:xfrm>
          <a:off x="1955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35681</xdr:rowOff>
    </xdr:from>
    <xdr:to>
      <xdr:col>2</xdr:col>
      <xdr:colOff>127000</xdr:colOff>
      <xdr:row>64</xdr:row>
      <xdr:rowOff>137281</xdr:rowOff>
    </xdr:to>
    <xdr:sp macro="" textlink="">
      <xdr:nvSpPr>
        <xdr:cNvPr id="160" name="円/楕円 159"/>
        <xdr:cNvSpPr/>
      </xdr:nvSpPr>
      <xdr:spPr>
        <a:xfrm>
          <a:off x="1397000" y="1100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122058</xdr:rowOff>
    </xdr:from>
    <xdr:ext cx="762000" cy="259045"/>
    <xdr:sp macro="" textlink="">
      <xdr:nvSpPr>
        <xdr:cNvPr id="161" name="テキスト ボックス 160"/>
        <xdr:cNvSpPr txBox="1"/>
      </xdr:nvSpPr>
      <xdr:spPr>
        <a:xfrm>
          <a:off x="1066800" y="1109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[134,237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125,297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大きな上昇要因としては、基幹情報システムの更新年度であったことから、臨時的な物件費が大幅に増額となったためです。</a:t>
          </a:r>
          <a:endParaRPr lang="ja-JP" altLang="ja-JP" sz="1300">
            <a:effectLst/>
          </a:endParaRPr>
        </a:p>
        <a:p>
          <a:r>
            <a:rPr kumimoji="1" lang="ja-JP" altLang="ja-JP" sz="1300">
              <a:solidFill>
                <a:schemeClr val="dk1"/>
              </a:solidFill>
              <a:effectLst/>
              <a:latin typeface="+mn-lt"/>
              <a:ea typeface="+mn-ea"/>
              <a:cs typeface="+mn-cs"/>
            </a:rPr>
            <a:t>　人件費については、市町村合併以降取り組んできた職員数の削減を平成２６年度で達成したため、平成２７年度については、概ね横ばいとなりましたが、衆議院選挙等の選挙が複数あったことにより時間外勤務手当等を中心に微増しています。</a:t>
          </a:r>
          <a:endParaRPr lang="ja-JP" altLang="ja-JP" sz="1300">
            <a:effectLst/>
          </a:endParaRPr>
        </a:p>
        <a:p>
          <a:r>
            <a:rPr kumimoji="1" lang="ja-JP" altLang="ja-JP" sz="1300">
              <a:solidFill>
                <a:schemeClr val="dk1"/>
              </a:solidFill>
              <a:effectLst/>
              <a:latin typeface="+mn-lt"/>
              <a:ea typeface="+mn-ea"/>
              <a:cs typeface="+mn-cs"/>
            </a:rPr>
            <a:t>　また、人口についても微減していることから、総じて１人当たりの額が上昇しました。</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42780</xdr:rowOff>
    </xdr:from>
    <xdr:to>
      <xdr:col>7</xdr:col>
      <xdr:colOff>152400</xdr:colOff>
      <xdr:row>89</xdr:row>
      <xdr:rowOff>58297</xdr:rowOff>
    </xdr:to>
    <xdr:cxnSp macro="">
      <xdr:nvCxnSpPr>
        <xdr:cNvPr id="189" name="直線コネクタ 188"/>
        <xdr:cNvCxnSpPr/>
      </xdr:nvCxnSpPr>
      <xdr:spPr>
        <a:xfrm flipV="1">
          <a:off x="4953000" y="13758780"/>
          <a:ext cx="0" cy="15585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30374</xdr:rowOff>
    </xdr:from>
    <xdr:ext cx="762000" cy="259045"/>
    <xdr:sp macro="" textlink="">
      <xdr:nvSpPr>
        <xdr:cNvPr id="190" name="人件費・物件費等の状況最小値テキスト"/>
        <xdr:cNvSpPr txBox="1"/>
      </xdr:nvSpPr>
      <xdr:spPr>
        <a:xfrm>
          <a:off x="5041900" y="15289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397,606</a:t>
          </a:r>
          <a:endParaRPr kumimoji="1" lang="ja-JP" altLang="en-US" sz="1000" b="1">
            <a:latin typeface="ＭＳ Ｐゴシック"/>
          </a:endParaRPr>
        </a:p>
      </xdr:txBody>
    </xdr:sp>
    <xdr:clientData/>
  </xdr:oneCellAnchor>
  <xdr:twoCellAnchor>
    <xdr:from>
      <xdr:col>7</xdr:col>
      <xdr:colOff>63500</xdr:colOff>
      <xdr:row>89</xdr:row>
      <xdr:rowOff>58297</xdr:rowOff>
    </xdr:from>
    <xdr:to>
      <xdr:col>7</xdr:col>
      <xdr:colOff>241300</xdr:colOff>
      <xdr:row>89</xdr:row>
      <xdr:rowOff>58297</xdr:rowOff>
    </xdr:to>
    <xdr:cxnSp macro="">
      <xdr:nvCxnSpPr>
        <xdr:cNvPr id="191" name="直線コネクタ 190"/>
        <xdr:cNvCxnSpPr/>
      </xdr:nvCxnSpPr>
      <xdr:spPr>
        <a:xfrm>
          <a:off x="4864100" y="15317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129157</xdr:rowOff>
    </xdr:from>
    <xdr:ext cx="762000" cy="259045"/>
    <xdr:sp macro="" textlink="">
      <xdr:nvSpPr>
        <xdr:cNvPr id="192" name="人件費・物件費等の状況最大値テキスト"/>
        <xdr:cNvSpPr txBox="1"/>
      </xdr:nvSpPr>
      <xdr:spPr>
        <a:xfrm>
          <a:off x="5041900" y="1350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74,654</a:t>
          </a:r>
          <a:endParaRPr kumimoji="1" lang="ja-JP" altLang="en-US" sz="1000" b="1">
            <a:latin typeface="ＭＳ Ｐゴシック"/>
          </a:endParaRPr>
        </a:p>
      </xdr:txBody>
    </xdr:sp>
    <xdr:clientData/>
  </xdr:oneCellAnchor>
  <xdr:twoCellAnchor>
    <xdr:from>
      <xdr:col>7</xdr:col>
      <xdr:colOff>63500</xdr:colOff>
      <xdr:row>80</xdr:row>
      <xdr:rowOff>42780</xdr:rowOff>
    </xdr:from>
    <xdr:to>
      <xdr:col>7</xdr:col>
      <xdr:colOff>241300</xdr:colOff>
      <xdr:row>80</xdr:row>
      <xdr:rowOff>42780</xdr:rowOff>
    </xdr:to>
    <xdr:cxnSp macro="">
      <xdr:nvCxnSpPr>
        <xdr:cNvPr id="193" name="直線コネクタ 192"/>
        <xdr:cNvCxnSpPr/>
      </xdr:nvCxnSpPr>
      <xdr:spPr>
        <a:xfrm>
          <a:off x="4864100" y="137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121298</xdr:rowOff>
    </xdr:from>
    <xdr:to>
      <xdr:col>7</xdr:col>
      <xdr:colOff>152400</xdr:colOff>
      <xdr:row>81</xdr:row>
      <xdr:rowOff>158877</xdr:rowOff>
    </xdr:to>
    <xdr:cxnSp macro="">
      <xdr:nvCxnSpPr>
        <xdr:cNvPr id="194" name="直線コネクタ 193"/>
        <xdr:cNvCxnSpPr/>
      </xdr:nvCxnSpPr>
      <xdr:spPr>
        <a:xfrm>
          <a:off x="4114800" y="14008748"/>
          <a:ext cx="838200" cy="37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58146</xdr:rowOff>
    </xdr:from>
    <xdr:ext cx="762000" cy="259045"/>
    <xdr:sp macro="" textlink="">
      <xdr:nvSpPr>
        <xdr:cNvPr id="195" name="人件費・物件費等の状況平均値テキスト"/>
        <xdr:cNvSpPr txBox="1"/>
      </xdr:nvSpPr>
      <xdr:spPr>
        <a:xfrm>
          <a:off x="5041900" y="137741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120,466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41619</xdr:rowOff>
    </xdr:from>
    <xdr:to>
      <xdr:col>7</xdr:col>
      <xdr:colOff>203200</xdr:colOff>
      <xdr:row>81</xdr:row>
      <xdr:rowOff>143219</xdr:rowOff>
    </xdr:to>
    <xdr:sp macro="" textlink="">
      <xdr:nvSpPr>
        <xdr:cNvPr id="196" name="フローチャート : 判断 195"/>
        <xdr:cNvSpPr/>
      </xdr:nvSpPr>
      <xdr:spPr>
        <a:xfrm>
          <a:off x="4902200" y="1392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120328</xdr:rowOff>
    </xdr:from>
    <xdr:to>
      <xdr:col>6</xdr:col>
      <xdr:colOff>0</xdr:colOff>
      <xdr:row>81</xdr:row>
      <xdr:rowOff>121298</xdr:rowOff>
    </xdr:to>
    <xdr:cxnSp macro="">
      <xdr:nvCxnSpPr>
        <xdr:cNvPr id="197" name="直線コネクタ 196"/>
        <xdr:cNvCxnSpPr/>
      </xdr:nvCxnSpPr>
      <xdr:spPr>
        <a:xfrm>
          <a:off x="3225800" y="14007778"/>
          <a:ext cx="889000" cy="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169331</xdr:rowOff>
    </xdr:from>
    <xdr:to>
      <xdr:col>6</xdr:col>
      <xdr:colOff>50800</xdr:colOff>
      <xdr:row>81</xdr:row>
      <xdr:rowOff>99481</xdr:rowOff>
    </xdr:to>
    <xdr:sp macro="" textlink="">
      <xdr:nvSpPr>
        <xdr:cNvPr id="198" name="フローチャート : 判断 197"/>
        <xdr:cNvSpPr/>
      </xdr:nvSpPr>
      <xdr:spPr>
        <a:xfrm>
          <a:off x="40640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109658</xdr:rowOff>
    </xdr:from>
    <xdr:ext cx="736600" cy="259045"/>
    <xdr:sp macro="" textlink="">
      <xdr:nvSpPr>
        <xdr:cNvPr id="199" name="テキスト ボックス 198"/>
        <xdr:cNvSpPr txBox="1"/>
      </xdr:nvSpPr>
      <xdr:spPr>
        <a:xfrm>
          <a:off x="3733800" y="13654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120328</xdr:rowOff>
    </xdr:from>
    <xdr:to>
      <xdr:col>4</xdr:col>
      <xdr:colOff>482600</xdr:colOff>
      <xdr:row>81</xdr:row>
      <xdr:rowOff>135027</xdr:rowOff>
    </xdr:to>
    <xdr:cxnSp macro="">
      <xdr:nvCxnSpPr>
        <xdr:cNvPr id="200" name="直線コネクタ 199"/>
        <xdr:cNvCxnSpPr/>
      </xdr:nvCxnSpPr>
      <xdr:spPr>
        <a:xfrm flipV="1">
          <a:off x="2336800" y="14007778"/>
          <a:ext cx="889000" cy="14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150940</xdr:rowOff>
    </xdr:from>
    <xdr:to>
      <xdr:col>4</xdr:col>
      <xdr:colOff>533400</xdr:colOff>
      <xdr:row>81</xdr:row>
      <xdr:rowOff>81090</xdr:rowOff>
    </xdr:to>
    <xdr:sp macro="" textlink="">
      <xdr:nvSpPr>
        <xdr:cNvPr id="201" name="フローチャート : 判断 200"/>
        <xdr:cNvSpPr/>
      </xdr:nvSpPr>
      <xdr:spPr>
        <a:xfrm>
          <a:off x="3175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91267</xdr:rowOff>
    </xdr:from>
    <xdr:ext cx="762000" cy="259045"/>
    <xdr:sp macro="" textlink="">
      <xdr:nvSpPr>
        <xdr:cNvPr id="202" name="テキスト ボックス 201"/>
        <xdr:cNvSpPr txBox="1"/>
      </xdr:nvSpPr>
      <xdr:spPr>
        <a:xfrm>
          <a:off x="2844800" y="1363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135027</xdr:rowOff>
    </xdr:from>
    <xdr:to>
      <xdr:col>3</xdr:col>
      <xdr:colOff>279400</xdr:colOff>
      <xdr:row>81</xdr:row>
      <xdr:rowOff>157088</xdr:rowOff>
    </xdr:to>
    <xdr:cxnSp macro="">
      <xdr:nvCxnSpPr>
        <xdr:cNvPr id="203" name="直線コネクタ 202"/>
        <xdr:cNvCxnSpPr/>
      </xdr:nvCxnSpPr>
      <xdr:spPr>
        <a:xfrm flipV="1">
          <a:off x="1447800" y="14022477"/>
          <a:ext cx="889000" cy="22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143661</xdr:rowOff>
    </xdr:from>
    <xdr:to>
      <xdr:col>3</xdr:col>
      <xdr:colOff>330200</xdr:colOff>
      <xdr:row>81</xdr:row>
      <xdr:rowOff>73811</xdr:rowOff>
    </xdr:to>
    <xdr:sp macro="" textlink="">
      <xdr:nvSpPr>
        <xdr:cNvPr id="204" name="フローチャート : 判断 203"/>
        <xdr:cNvSpPr/>
      </xdr:nvSpPr>
      <xdr:spPr>
        <a:xfrm>
          <a:off x="2286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83988</xdr:rowOff>
    </xdr:from>
    <xdr:ext cx="762000" cy="259045"/>
    <xdr:sp macro="" textlink="">
      <xdr:nvSpPr>
        <xdr:cNvPr id="205" name="テキスト ボックス 204"/>
        <xdr:cNvSpPr txBox="1"/>
      </xdr:nvSpPr>
      <xdr:spPr>
        <a:xfrm>
          <a:off x="1955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164857</xdr:rowOff>
    </xdr:from>
    <xdr:to>
      <xdr:col>2</xdr:col>
      <xdr:colOff>127000</xdr:colOff>
      <xdr:row>81</xdr:row>
      <xdr:rowOff>95007</xdr:rowOff>
    </xdr:to>
    <xdr:sp macro="" textlink="">
      <xdr:nvSpPr>
        <xdr:cNvPr id="206" name="フローチャート : 判断 205"/>
        <xdr:cNvSpPr/>
      </xdr:nvSpPr>
      <xdr:spPr>
        <a:xfrm>
          <a:off x="1397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105184</xdr:rowOff>
    </xdr:from>
    <xdr:ext cx="762000" cy="259045"/>
    <xdr:sp macro="" textlink="">
      <xdr:nvSpPr>
        <xdr:cNvPr id="207" name="テキスト ボックス 206"/>
        <xdr:cNvSpPr txBox="1"/>
      </xdr:nvSpPr>
      <xdr:spPr>
        <a:xfrm>
          <a:off x="1066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108077</xdr:rowOff>
    </xdr:from>
    <xdr:to>
      <xdr:col>7</xdr:col>
      <xdr:colOff>203200</xdr:colOff>
      <xdr:row>82</xdr:row>
      <xdr:rowOff>38227</xdr:rowOff>
    </xdr:to>
    <xdr:sp macro="" textlink="">
      <xdr:nvSpPr>
        <xdr:cNvPr id="213" name="円/楕円 212"/>
        <xdr:cNvSpPr/>
      </xdr:nvSpPr>
      <xdr:spPr>
        <a:xfrm>
          <a:off x="4902200" y="13995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80154</xdr:rowOff>
    </xdr:from>
    <xdr:ext cx="762000" cy="259045"/>
    <xdr:sp macro="" textlink="">
      <xdr:nvSpPr>
        <xdr:cNvPr id="214" name="人件費・物件費等の状況該当値テキスト"/>
        <xdr:cNvSpPr txBox="1"/>
      </xdr:nvSpPr>
      <xdr:spPr>
        <a:xfrm>
          <a:off x="5041900" y="13967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134,237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70498</xdr:rowOff>
    </xdr:from>
    <xdr:to>
      <xdr:col>6</xdr:col>
      <xdr:colOff>50800</xdr:colOff>
      <xdr:row>82</xdr:row>
      <xdr:rowOff>648</xdr:rowOff>
    </xdr:to>
    <xdr:sp macro="" textlink="">
      <xdr:nvSpPr>
        <xdr:cNvPr id="215" name="円/楕円 214"/>
        <xdr:cNvSpPr/>
      </xdr:nvSpPr>
      <xdr:spPr>
        <a:xfrm>
          <a:off x="4064000" y="1395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156875</xdr:rowOff>
    </xdr:from>
    <xdr:ext cx="736600" cy="259045"/>
    <xdr:sp macro="" textlink="">
      <xdr:nvSpPr>
        <xdr:cNvPr id="216" name="テキスト ボックス 215"/>
        <xdr:cNvSpPr txBox="1"/>
      </xdr:nvSpPr>
      <xdr:spPr>
        <a:xfrm>
          <a:off x="3733800" y="1404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126,450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69528</xdr:rowOff>
    </xdr:from>
    <xdr:to>
      <xdr:col>4</xdr:col>
      <xdr:colOff>533400</xdr:colOff>
      <xdr:row>81</xdr:row>
      <xdr:rowOff>171128</xdr:rowOff>
    </xdr:to>
    <xdr:sp macro="" textlink="">
      <xdr:nvSpPr>
        <xdr:cNvPr id="217" name="円/楕円 216"/>
        <xdr:cNvSpPr/>
      </xdr:nvSpPr>
      <xdr:spPr>
        <a:xfrm>
          <a:off x="3175000" y="1395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155905</xdr:rowOff>
    </xdr:from>
    <xdr:ext cx="762000" cy="259045"/>
    <xdr:sp macro="" textlink="">
      <xdr:nvSpPr>
        <xdr:cNvPr id="218" name="テキスト ボックス 217"/>
        <xdr:cNvSpPr txBox="1"/>
      </xdr:nvSpPr>
      <xdr:spPr>
        <a:xfrm>
          <a:off x="2844800" y="1404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126,249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84227</xdr:rowOff>
    </xdr:from>
    <xdr:to>
      <xdr:col>3</xdr:col>
      <xdr:colOff>330200</xdr:colOff>
      <xdr:row>82</xdr:row>
      <xdr:rowOff>14377</xdr:rowOff>
    </xdr:to>
    <xdr:sp macro="" textlink="">
      <xdr:nvSpPr>
        <xdr:cNvPr id="219" name="円/楕円 218"/>
        <xdr:cNvSpPr/>
      </xdr:nvSpPr>
      <xdr:spPr>
        <a:xfrm>
          <a:off x="2286000" y="13971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170604</xdr:rowOff>
    </xdr:from>
    <xdr:ext cx="762000" cy="259045"/>
    <xdr:sp macro="" textlink="">
      <xdr:nvSpPr>
        <xdr:cNvPr id="220" name="テキスト ボックス 219"/>
        <xdr:cNvSpPr txBox="1"/>
      </xdr:nvSpPr>
      <xdr:spPr>
        <a:xfrm>
          <a:off x="1955800" y="14058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129,295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106288</xdr:rowOff>
    </xdr:from>
    <xdr:to>
      <xdr:col>2</xdr:col>
      <xdr:colOff>127000</xdr:colOff>
      <xdr:row>82</xdr:row>
      <xdr:rowOff>36438</xdr:rowOff>
    </xdr:to>
    <xdr:sp macro="" textlink="">
      <xdr:nvSpPr>
        <xdr:cNvPr id="221" name="円/楕円 220"/>
        <xdr:cNvSpPr/>
      </xdr:nvSpPr>
      <xdr:spPr>
        <a:xfrm>
          <a:off x="1397000" y="13993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21215</xdr:rowOff>
    </xdr:from>
    <xdr:ext cx="762000" cy="259045"/>
    <xdr:sp macro="" textlink="">
      <xdr:nvSpPr>
        <xdr:cNvPr id="222" name="テキスト ボックス 221"/>
        <xdr:cNvSpPr txBox="1"/>
      </xdr:nvSpPr>
      <xdr:spPr>
        <a:xfrm>
          <a:off x="1066800" y="1408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ラスパイレス指数は</a:t>
          </a:r>
          <a:r>
            <a:rPr kumimoji="1" lang="en-US" altLang="ja-JP" sz="1300">
              <a:solidFill>
                <a:schemeClr val="dk1"/>
              </a:solidFill>
              <a:effectLst/>
              <a:latin typeface="+mn-lt"/>
              <a:ea typeface="+mn-ea"/>
              <a:cs typeface="+mn-cs"/>
            </a:rPr>
            <a:t>100.3</a:t>
          </a:r>
          <a:r>
            <a:rPr kumimoji="1" lang="ja-JP" altLang="ja-JP" sz="1300">
              <a:solidFill>
                <a:schemeClr val="dk1"/>
              </a:solidFill>
              <a:effectLst/>
              <a:latin typeface="+mn-lt"/>
              <a:ea typeface="+mn-ea"/>
              <a:cs typeface="+mn-cs"/>
            </a:rPr>
            <a:t>と前年度と比較して</a:t>
          </a:r>
          <a:r>
            <a:rPr kumimoji="1" lang="en-US" altLang="ja-JP" sz="1300">
              <a:solidFill>
                <a:schemeClr val="dk1"/>
              </a:solidFill>
              <a:effectLst/>
              <a:latin typeface="+mn-lt"/>
              <a:ea typeface="+mn-ea"/>
              <a:cs typeface="+mn-cs"/>
            </a:rPr>
            <a:t>0.8</a:t>
          </a:r>
          <a:r>
            <a:rPr kumimoji="1" lang="ja-JP" altLang="ja-JP" sz="1300">
              <a:solidFill>
                <a:schemeClr val="dk1"/>
              </a:solidFill>
              <a:effectLst/>
              <a:latin typeface="+mn-lt"/>
              <a:ea typeface="+mn-ea"/>
              <a:cs typeface="+mn-cs"/>
            </a:rPr>
            <a:t>ポイント増加しています。</a:t>
          </a:r>
          <a:endParaRPr lang="ja-JP" altLang="ja-JP" sz="1300">
            <a:effectLst/>
          </a:endParaRPr>
        </a:p>
        <a:p>
          <a:r>
            <a:rPr kumimoji="1" lang="ja-JP" altLang="ja-JP" sz="1300">
              <a:solidFill>
                <a:schemeClr val="dk1"/>
              </a:solidFill>
              <a:effectLst/>
              <a:latin typeface="+mn-lt"/>
              <a:ea typeface="+mn-ea"/>
              <a:cs typeface="+mn-cs"/>
            </a:rPr>
            <a:t>　この主な要因としては、経験年数階層内における職員分布の変動（職員構成の変動）によるものです。</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86</xdr:row>
      <xdr:rowOff>61384</xdr:rowOff>
    </xdr:to>
    <xdr:cxnSp macro="">
      <xdr:nvCxnSpPr>
        <xdr:cNvPr id="251" name="直線コネクタ 250"/>
        <xdr:cNvCxnSpPr/>
      </xdr:nvCxnSpPr>
      <xdr:spPr>
        <a:xfrm flipV="1">
          <a:off x="17018000" y="13881100"/>
          <a:ext cx="0" cy="9249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33461</xdr:rowOff>
    </xdr:from>
    <xdr:ext cx="762000" cy="259045"/>
    <xdr:sp macro="" textlink="">
      <xdr:nvSpPr>
        <xdr:cNvPr id="252" name="給与水準   （国との比較）最小値テキスト"/>
        <xdr:cNvSpPr txBox="1"/>
      </xdr:nvSpPr>
      <xdr:spPr>
        <a:xfrm>
          <a:off x="17106900" y="1477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86</xdr:row>
      <xdr:rowOff>61384</xdr:rowOff>
    </xdr:from>
    <xdr:to>
      <xdr:col>24</xdr:col>
      <xdr:colOff>647700</xdr:colOff>
      <xdr:row>86</xdr:row>
      <xdr:rowOff>61384</xdr:rowOff>
    </xdr:to>
    <xdr:cxnSp macro="">
      <xdr:nvCxnSpPr>
        <xdr:cNvPr id="253" name="直線コネクタ 252"/>
        <xdr:cNvCxnSpPr/>
      </xdr:nvCxnSpPr>
      <xdr:spPr>
        <a:xfrm>
          <a:off x="16929100" y="14806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4"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5" name="直線コネクタ 254"/>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39511</xdr:rowOff>
    </xdr:from>
    <xdr:to>
      <xdr:col>24</xdr:col>
      <xdr:colOff>558800</xdr:colOff>
      <xdr:row>83</xdr:row>
      <xdr:rowOff>146755</xdr:rowOff>
    </xdr:to>
    <xdr:cxnSp macro="">
      <xdr:nvCxnSpPr>
        <xdr:cNvPr id="256" name="直線コネクタ 255"/>
        <xdr:cNvCxnSpPr/>
      </xdr:nvCxnSpPr>
      <xdr:spPr>
        <a:xfrm>
          <a:off x="16179800" y="14269861"/>
          <a:ext cx="8382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148466</xdr:rowOff>
    </xdr:from>
    <xdr:ext cx="762000" cy="259045"/>
    <xdr:sp macro="" textlink="">
      <xdr:nvSpPr>
        <xdr:cNvPr id="257" name="給与水準   （国との比較）平均値テキスト"/>
        <xdr:cNvSpPr txBox="1"/>
      </xdr:nvSpPr>
      <xdr:spPr>
        <a:xfrm>
          <a:off x="17106900" y="14378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58" name="フローチャート : 判断 257"/>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157339</xdr:rowOff>
    </xdr:from>
    <xdr:to>
      <xdr:col>23</xdr:col>
      <xdr:colOff>406400</xdr:colOff>
      <xdr:row>83</xdr:row>
      <xdr:rowOff>39511</xdr:rowOff>
    </xdr:to>
    <xdr:cxnSp macro="">
      <xdr:nvCxnSpPr>
        <xdr:cNvPr id="259" name="直線コネクタ 258"/>
        <xdr:cNvCxnSpPr/>
      </xdr:nvCxnSpPr>
      <xdr:spPr>
        <a:xfrm>
          <a:off x="15290800" y="1421623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60" name="フローチャート : 判断 259"/>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128711</xdr:rowOff>
    </xdr:from>
    <xdr:ext cx="736600" cy="259045"/>
    <xdr:sp macro="" textlink="">
      <xdr:nvSpPr>
        <xdr:cNvPr id="261" name="テキスト ボックス 260"/>
        <xdr:cNvSpPr txBox="1"/>
      </xdr:nvSpPr>
      <xdr:spPr>
        <a:xfrm>
          <a:off x="15798800" y="14359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157339</xdr:rowOff>
    </xdr:from>
    <xdr:to>
      <xdr:col>22</xdr:col>
      <xdr:colOff>203200</xdr:colOff>
      <xdr:row>88</xdr:row>
      <xdr:rowOff>160866</xdr:rowOff>
    </xdr:to>
    <xdr:cxnSp macro="">
      <xdr:nvCxnSpPr>
        <xdr:cNvPr id="262" name="直線コネクタ 261"/>
        <xdr:cNvCxnSpPr/>
      </xdr:nvCxnSpPr>
      <xdr:spPr>
        <a:xfrm flipV="1">
          <a:off x="14401800" y="14216239"/>
          <a:ext cx="889000" cy="103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55739</xdr:rowOff>
    </xdr:from>
    <xdr:to>
      <xdr:col>22</xdr:col>
      <xdr:colOff>254000</xdr:colOff>
      <xdr:row>83</xdr:row>
      <xdr:rowOff>157339</xdr:rowOff>
    </xdr:to>
    <xdr:sp macro="" textlink="">
      <xdr:nvSpPr>
        <xdr:cNvPr id="263" name="フローチャート : 判断 262"/>
        <xdr:cNvSpPr/>
      </xdr:nvSpPr>
      <xdr:spPr>
        <a:xfrm>
          <a:off x="152400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142116</xdr:rowOff>
    </xdr:from>
    <xdr:ext cx="762000" cy="259045"/>
    <xdr:sp macro="" textlink="">
      <xdr:nvSpPr>
        <xdr:cNvPr id="264" name="テキスト ボックス 263"/>
        <xdr:cNvSpPr txBox="1"/>
      </xdr:nvSpPr>
      <xdr:spPr>
        <a:xfrm>
          <a:off x="14909800" y="1437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120650</xdr:rowOff>
    </xdr:from>
    <xdr:to>
      <xdr:col>21</xdr:col>
      <xdr:colOff>0</xdr:colOff>
      <xdr:row>88</xdr:row>
      <xdr:rowOff>160866</xdr:rowOff>
    </xdr:to>
    <xdr:cxnSp macro="">
      <xdr:nvCxnSpPr>
        <xdr:cNvPr id="265" name="直線コネクタ 264"/>
        <xdr:cNvCxnSpPr/>
      </xdr:nvCxnSpPr>
      <xdr:spPr>
        <a:xfrm>
          <a:off x="13512800" y="1520825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139700</xdr:rowOff>
    </xdr:from>
    <xdr:to>
      <xdr:col>21</xdr:col>
      <xdr:colOff>50800</xdr:colOff>
      <xdr:row>90</xdr:row>
      <xdr:rowOff>69850</xdr:rowOff>
    </xdr:to>
    <xdr:sp macro="" textlink="">
      <xdr:nvSpPr>
        <xdr:cNvPr id="266" name="フローチャート : 判断 265"/>
        <xdr:cNvSpPr/>
      </xdr:nvSpPr>
      <xdr:spPr>
        <a:xfrm>
          <a:off x="14351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54627</xdr:rowOff>
    </xdr:from>
    <xdr:ext cx="762000" cy="259045"/>
    <xdr:sp macro="" textlink="">
      <xdr:nvSpPr>
        <xdr:cNvPr id="267" name="テキスト ボックス 266"/>
        <xdr:cNvSpPr txBox="1"/>
      </xdr:nvSpPr>
      <xdr:spPr>
        <a:xfrm>
          <a:off x="14020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139700</xdr:rowOff>
    </xdr:from>
    <xdr:to>
      <xdr:col>19</xdr:col>
      <xdr:colOff>533400</xdr:colOff>
      <xdr:row>90</xdr:row>
      <xdr:rowOff>69850</xdr:rowOff>
    </xdr:to>
    <xdr:sp macro="" textlink="">
      <xdr:nvSpPr>
        <xdr:cNvPr id="268" name="フローチャート : 判断 267"/>
        <xdr:cNvSpPr/>
      </xdr:nvSpPr>
      <xdr:spPr>
        <a:xfrm>
          <a:off x="13462000" y="1539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54627</xdr:rowOff>
    </xdr:from>
    <xdr:ext cx="762000" cy="259045"/>
    <xdr:sp macro="" textlink="">
      <xdr:nvSpPr>
        <xdr:cNvPr id="269" name="テキスト ボックス 268"/>
        <xdr:cNvSpPr txBox="1"/>
      </xdr:nvSpPr>
      <xdr:spPr>
        <a:xfrm>
          <a:off x="13131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95955</xdr:rowOff>
    </xdr:from>
    <xdr:to>
      <xdr:col>24</xdr:col>
      <xdr:colOff>609600</xdr:colOff>
      <xdr:row>84</xdr:row>
      <xdr:rowOff>26105</xdr:rowOff>
    </xdr:to>
    <xdr:sp macro="" textlink="">
      <xdr:nvSpPr>
        <xdr:cNvPr id="275" name="円/楕円 274"/>
        <xdr:cNvSpPr/>
      </xdr:nvSpPr>
      <xdr:spPr>
        <a:xfrm>
          <a:off x="16967200" y="1432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112482</xdr:rowOff>
    </xdr:from>
    <xdr:ext cx="762000" cy="259045"/>
    <xdr:sp macro="" textlink="">
      <xdr:nvSpPr>
        <xdr:cNvPr id="276" name="給与水準   （国との比較）該当値テキスト"/>
        <xdr:cNvSpPr txBox="1"/>
      </xdr:nvSpPr>
      <xdr:spPr>
        <a:xfrm>
          <a:off x="17106900" y="1417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160161</xdr:rowOff>
    </xdr:from>
    <xdr:to>
      <xdr:col>23</xdr:col>
      <xdr:colOff>457200</xdr:colOff>
      <xdr:row>83</xdr:row>
      <xdr:rowOff>90311</xdr:rowOff>
    </xdr:to>
    <xdr:sp macro="" textlink="">
      <xdr:nvSpPr>
        <xdr:cNvPr id="277" name="円/楕円 276"/>
        <xdr:cNvSpPr/>
      </xdr:nvSpPr>
      <xdr:spPr>
        <a:xfrm>
          <a:off x="16129000" y="1421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100488</xdr:rowOff>
    </xdr:from>
    <xdr:ext cx="736600" cy="259045"/>
    <xdr:sp macro="" textlink="">
      <xdr:nvSpPr>
        <xdr:cNvPr id="278" name="テキスト ボックス 277"/>
        <xdr:cNvSpPr txBox="1"/>
      </xdr:nvSpPr>
      <xdr:spPr>
        <a:xfrm>
          <a:off x="15798800" y="13987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106539</xdr:rowOff>
    </xdr:from>
    <xdr:to>
      <xdr:col>22</xdr:col>
      <xdr:colOff>254000</xdr:colOff>
      <xdr:row>83</xdr:row>
      <xdr:rowOff>36689</xdr:rowOff>
    </xdr:to>
    <xdr:sp macro="" textlink="">
      <xdr:nvSpPr>
        <xdr:cNvPr id="279" name="円/楕円 278"/>
        <xdr:cNvSpPr/>
      </xdr:nvSpPr>
      <xdr:spPr>
        <a:xfrm>
          <a:off x="15240000" y="1416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46866</xdr:rowOff>
    </xdr:from>
    <xdr:ext cx="762000" cy="259045"/>
    <xdr:sp macro="" textlink="">
      <xdr:nvSpPr>
        <xdr:cNvPr id="280" name="テキスト ボックス 279"/>
        <xdr:cNvSpPr txBox="1"/>
      </xdr:nvSpPr>
      <xdr:spPr>
        <a:xfrm>
          <a:off x="14909800" y="1393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1" name="円/楕円 280"/>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2" name="テキスト ボックス 281"/>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69850</xdr:rowOff>
    </xdr:from>
    <xdr:to>
      <xdr:col>19</xdr:col>
      <xdr:colOff>533400</xdr:colOff>
      <xdr:row>89</xdr:row>
      <xdr:rowOff>0</xdr:rowOff>
    </xdr:to>
    <xdr:sp macro="" textlink="">
      <xdr:nvSpPr>
        <xdr:cNvPr id="283" name="円/楕円 282"/>
        <xdr:cNvSpPr/>
      </xdr:nvSpPr>
      <xdr:spPr>
        <a:xfrm>
          <a:off x="13462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10177</xdr:rowOff>
    </xdr:from>
    <xdr:ext cx="762000" cy="259045"/>
    <xdr:sp macro="" textlink="">
      <xdr:nvSpPr>
        <xdr:cNvPr id="284" name="テキスト ボックス 283"/>
        <xdr:cNvSpPr txBox="1"/>
      </xdr:nvSpPr>
      <xdr:spPr>
        <a:xfrm>
          <a:off x="13131800" y="1492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人口千人当たり職員数は</a:t>
          </a:r>
          <a:r>
            <a:rPr kumimoji="1" lang="en-US" altLang="ja-JP" sz="1300">
              <a:solidFill>
                <a:schemeClr val="dk1"/>
              </a:solidFill>
              <a:effectLst/>
              <a:latin typeface="+mn-lt"/>
              <a:ea typeface="+mn-ea"/>
              <a:cs typeface="+mn-cs"/>
            </a:rPr>
            <a:t>8.08</a:t>
          </a:r>
          <a:r>
            <a:rPr kumimoji="1" lang="ja-JP" altLang="ja-JP" sz="1300">
              <a:solidFill>
                <a:schemeClr val="dk1"/>
              </a:solidFill>
              <a:effectLst/>
              <a:latin typeface="+mn-lt"/>
              <a:ea typeface="+mn-ea"/>
              <a:cs typeface="+mn-cs"/>
            </a:rPr>
            <a:t>人と前年度と比較して</a:t>
          </a:r>
          <a:r>
            <a:rPr kumimoji="1" lang="en-US" altLang="ja-JP" sz="1300">
              <a:solidFill>
                <a:schemeClr val="dk1"/>
              </a:solidFill>
              <a:effectLst/>
              <a:latin typeface="+mn-lt"/>
              <a:ea typeface="+mn-ea"/>
              <a:cs typeface="+mn-cs"/>
            </a:rPr>
            <a:t>0.01</a:t>
          </a:r>
          <a:r>
            <a:rPr kumimoji="1" lang="ja-JP" altLang="ja-JP" sz="1300">
              <a:solidFill>
                <a:schemeClr val="dk1"/>
              </a:solidFill>
              <a:effectLst/>
              <a:latin typeface="+mn-lt"/>
              <a:ea typeface="+mn-ea"/>
              <a:cs typeface="+mn-cs"/>
            </a:rPr>
            <a:t>ポイント増加しています。津市では合併以降、定員管理の適正化に取り組み、</a:t>
          </a:r>
          <a:r>
            <a:rPr kumimoji="1" lang="ja-JP" altLang="en-US" sz="1300">
              <a:solidFill>
                <a:schemeClr val="dk1"/>
              </a:solidFill>
              <a:effectLst/>
              <a:latin typeface="+mn-lt"/>
              <a:ea typeface="+mn-ea"/>
              <a:cs typeface="+mn-cs"/>
            </a:rPr>
            <a:t>合併時の総職員の約</a:t>
          </a:r>
          <a:r>
            <a:rPr kumimoji="1" lang="ja-JP" altLang="ja-JP" sz="1300">
              <a:solidFill>
                <a:schemeClr val="dk1"/>
              </a:solidFill>
              <a:effectLst/>
              <a:latin typeface="+mn-lt"/>
              <a:ea typeface="+mn-ea"/>
              <a:cs typeface="+mn-cs"/>
            </a:rPr>
            <a:t>２割削減を達成しましたが、分母となる人口も減少したことにより指数は増加しました。</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164919</xdr:rowOff>
    </xdr:from>
    <xdr:to>
      <xdr:col>24</xdr:col>
      <xdr:colOff>558800</xdr:colOff>
      <xdr:row>66</xdr:row>
      <xdr:rowOff>113574</xdr:rowOff>
    </xdr:to>
    <xdr:cxnSp macro="">
      <xdr:nvCxnSpPr>
        <xdr:cNvPr id="316" name="直線コネクタ 315"/>
        <xdr:cNvCxnSpPr/>
      </xdr:nvCxnSpPr>
      <xdr:spPr>
        <a:xfrm flipV="1">
          <a:off x="17018000" y="10109019"/>
          <a:ext cx="0" cy="13202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8.34</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79846</xdr:rowOff>
    </xdr:from>
    <xdr:ext cx="762000" cy="259045"/>
    <xdr:sp macro="" textlink="">
      <xdr:nvSpPr>
        <xdr:cNvPr id="319" name="定員管理の状況最大値テキスト"/>
        <xdr:cNvSpPr txBox="1"/>
      </xdr:nvSpPr>
      <xdr:spPr>
        <a:xfrm>
          <a:off x="17106900" y="985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4.51</a:t>
          </a:r>
          <a:endParaRPr kumimoji="1" lang="ja-JP" altLang="en-US" sz="1000" b="1">
            <a:latin typeface="ＭＳ Ｐゴシック"/>
          </a:endParaRPr>
        </a:p>
      </xdr:txBody>
    </xdr:sp>
    <xdr:clientData/>
  </xdr:oneCellAnchor>
  <xdr:twoCellAnchor>
    <xdr:from>
      <xdr:col>24</xdr:col>
      <xdr:colOff>469900</xdr:colOff>
      <xdr:row>58</xdr:row>
      <xdr:rowOff>164919</xdr:rowOff>
    </xdr:from>
    <xdr:to>
      <xdr:col>24</xdr:col>
      <xdr:colOff>647700</xdr:colOff>
      <xdr:row>58</xdr:row>
      <xdr:rowOff>164919</xdr:rowOff>
    </xdr:to>
    <xdr:cxnSp macro="">
      <xdr:nvCxnSpPr>
        <xdr:cNvPr id="320" name="直線コネクタ 319"/>
        <xdr:cNvCxnSpPr/>
      </xdr:nvCxnSpPr>
      <xdr:spPr>
        <a:xfrm>
          <a:off x="16929100" y="10109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20501</xdr:rowOff>
    </xdr:from>
    <xdr:to>
      <xdr:col>24</xdr:col>
      <xdr:colOff>558800</xdr:colOff>
      <xdr:row>66</xdr:row>
      <xdr:rowOff>23949</xdr:rowOff>
    </xdr:to>
    <xdr:cxnSp macro="">
      <xdr:nvCxnSpPr>
        <xdr:cNvPr id="321" name="直線コネクタ 320"/>
        <xdr:cNvCxnSpPr/>
      </xdr:nvCxnSpPr>
      <xdr:spPr>
        <a:xfrm>
          <a:off x="16179800" y="11336201"/>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30860</xdr:rowOff>
    </xdr:from>
    <xdr:ext cx="762000" cy="259045"/>
    <xdr:sp macro="" textlink="">
      <xdr:nvSpPr>
        <xdr:cNvPr id="322" name="定員管理の状況平均値テキスト"/>
        <xdr:cNvSpPr txBox="1"/>
      </xdr:nvSpPr>
      <xdr:spPr>
        <a:xfrm>
          <a:off x="17106900" y="10489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6.21</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14333</xdr:rowOff>
    </xdr:from>
    <xdr:to>
      <xdr:col>24</xdr:col>
      <xdr:colOff>609600</xdr:colOff>
      <xdr:row>62</xdr:row>
      <xdr:rowOff>115933</xdr:rowOff>
    </xdr:to>
    <xdr:sp macro="" textlink="">
      <xdr:nvSpPr>
        <xdr:cNvPr id="323" name="フローチャート : 判断 322"/>
        <xdr:cNvSpPr/>
      </xdr:nvSpPr>
      <xdr:spPr>
        <a:xfrm>
          <a:off x="16967200" y="10644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171269</xdr:rowOff>
    </xdr:from>
    <xdr:to>
      <xdr:col>23</xdr:col>
      <xdr:colOff>406400</xdr:colOff>
      <xdr:row>66</xdr:row>
      <xdr:rowOff>20501</xdr:rowOff>
    </xdr:to>
    <xdr:cxnSp macro="">
      <xdr:nvCxnSpPr>
        <xdr:cNvPr id="324" name="直線コネクタ 323"/>
        <xdr:cNvCxnSpPr/>
      </xdr:nvCxnSpPr>
      <xdr:spPr>
        <a:xfrm>
          <a:off x="15290800" y="1131551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5" name="フローチャート : 判断 324"/>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26" name="テキスト ボックス 325"/>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157480</xdr:rowOff>
    </xdr:from>
    <xdr:to>
      <xdr:col>22</xdr:col>
      <xdr:colOff>203200</xdr:colOff>
      <xdr:row>65</xdr:row>
      <xdr:rowOff>171269</xdr:rowOff>
    </xdr:to>
    <xdr:cxnSp macro="">
      <xdr:nvCxnSpPr>
        <xdr:cNvPr id="327" name="直線コネクタ 326"/>
        <xdr:cNvCxnSpPr/>
      </xdr:nvCxnSpPr>
      <xdr:spPr>
        <a:xfrm>
          <a:off x="14401800" y="11301730"/>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151312</xdr:rowOff>
    </xdr:from>
    <xdr:to>
      <xdr:col>22</xdr:col>
      <xdr:colOff>254000</xdr:colOff>
      <xdr:row>62</xdr:row>
      <xdr:rowOff>81462</xdr:rowOff>
    </xdr:to>
    <xdr:sp macro="" textlink="">
      <xdr:nvSpPr>
        <xdr:cNvPr id="328" name="フローチャート : 判断 327"/>
        <xdr:cNvSpPr/>
      </xdr:nvSpPr>
      <xdr:spPr>
        <a:xfrm>
          <a:off x="15240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91639</xdr:rowOff>
    </xdr:from>
    <xdr:ext cx="762000" cy="259045"/>
    <xdr:sp macro="" textlink="">
      <xdr:nvSpPr>
        <xdr:cNvPr id="329" name="テキスト ボックス 328"/>
        <xdr:cNvSpPr txBox="1"/>
      </xdr:nvSpPr>
      <xdr:spPr>
        <a:xfrm>
          <a:off x="14909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157480</xdr:rowOff>
    </xdr:from>
    <xdr:to>
      <xdr:col>21</xdr:col>
      <xdr:colOff>0</xdr:colOff>
      <xdr:row>66</xdr:row>
      <xdr:rowOff>103233</xdr:rowOff>
    </xdr:to>
    <xdr:cxnSp macro="">
      <xdr:nvCxnSpPr>
        <xdr:cNvPr id="330" name="直線コネクタ 329"/>
        <xdr:cNvCxnSpPr/>
      </xdr:nvCxnSpPr>
      <xdr:spPr>
        <a:xfrm flipV="1">
          <a:off x="13512800" y="1130173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165100</xdr:rowOff>
    </xdr:from>
    <xdr:to>
      <xdr:col>21</xdr:col>
      <xdr:colOff>50800</xdr:colOff>
      <xdr:row>62</xdr:row>
      <xdr:rowOff>95250</xdr:rowOff>
    </xdr:to>
    <xdr:sp macro="" textlink="">
      <xdr:nvSpPr>
        <xdr:cNvPr id="331" name="フローチャート : 判断 330"/>
        <xdr:cNvSpPr/>
      </xdr:nvSpPr>
      <xdr:spPr>
        <a:xfrm>
          <a:off x="14351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105427</xdr:rowOff>
    </xdr:from>
    <xdr:ext cx="762000" cy="259045"/>
    <xdr:sp macro="" textlink="">
      <xdr:nvSpPr>
        <xdr:cNvPr id="332" name="テキスト ボックス 331"/>
        <xdr:cNvSpPr txBox="1"/>
      </xdr:nvSpPr>
      <xdr:spPr>
        <a:xfrm>
          <a:off x="14020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48804</xdr:rowOff>
    </xdr:from>
    <xdr:to>
      <xdr:col>19</xdr:col>
      <xdr:colOff>533400</xdr:colOff>
      <xdr:row>62</xdr:row>
      <xdr:rowOff>150404</xdr:rowOff>
    </xdr:to>
    <xdr:sp macro="" textlink="">
      <xdr:nvSpPr>
        <xdr:cNvPr id="333" name="フローチャート : 判断 332"/>
        <xdr:cNvSpPr/>
      </xdr:nvSpPr>
      <xdr:spPr>
        <a:xfrm>
          <a:off x="13462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160581</xdr:rowOff>
    </xdr:from>
    <xdr:ext cx="762000" cy="259045"/>
    <xdr:sp macro="" textlink="">
      <xdr:nvSpPr>
        <xdr:cNvPr id="334" name="テキスト ボックス 333"/>
        <xdr:cNvSpPr txBox="1"/>
      </xdr:nvSpPr>
      <xdr:spPr>
        <a:xfrm>
          <a:off x="13131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144599</xdr:rowOff>
    </xdr:from>
    <xdr:to>
      <xdr:col>24</xdr:col>
      <xdr:colOff>609600</xdr:colOff>
      <xdr:row>66</xdr:row>
      <xdr:rowOff>74749</xdr:rowOff>
    </xdr:to>
    <xdr:sp macro="" textlink="">
      <xdr:nvSpPr>
        <xdr:cNvPr id="340" name="円/楕円 339"/>
        <xdr:cNvSpPr/>
      </xdr:nvSpPr>
      <xdr:spPr>
        <a:xfrm>
          <a:off x="16967200" y="1128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40476</xdr:rowOff>
    </xdr:from>
    <xdr:ext cx="762000" cy="259045"/>
    <xdr:sp macro="" textlink="">
      <xdr:nvSpPr>
        <xdr:cNvPr id="341" name="定員管理の状況該当値テキスト"/>
        <xdr:cNvSpPr txBox="1"/>
      </xdr:nvSpPr>
      <xdr:spPr>
        <a:xfrm>
          <a:off x="17106900" y="11184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141151</xdr:rowOff>
    </xdr:from>
    <xdr:to>
      <xdr:col>23</xdr:col>
      <xdr:colOff>457200</xdr:colOff>
      <xdr:row>66</xdr:row>
      <xdr:rowOff>71301</xdr:rowOff>
    </xdr:to>
    <xdr:sp macro="" textlink="">
      <xdr:nvSpPr>
        <xdr:cNvPr id="342" name="円/楕円 341"/>
        <xdr:cNvSpPr/>
      </xdr:nvSpPr>
      <xdr:spPr>
        <a:xfrm>
          <a:off x="16129000" y="11285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56078</xdr:rowOff>
    </xdr:from>
    <xdr:ext cx="736600" cy="259045"/>
    <xdr:sp macro="" textlink="">
      <xdr:nvSpPr>
        <xdr:cNvPr id="343" name="テキスト ボックス 342"/>
        <xdr:cNvSpPr txBox="1"/>
      </xdr:nvSpPr>
      <xdr:spPr>
        <a:xfrm>
          <a:off x="15798800" y="11371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120469</xdr:rowOff>
    </xdr:from>
    <xdr:to>
      <xdr:col>22</xdr:col>
      <xdr:colOff>254000</xdr:colOff>
      <xdr:row>66</xdr:row>
      <xdr:rowOff>50619</xdr:rowOff>
    </xdr:to>
    <xdr:sp macro="" textlink="">
      <xdr:nvSpPr>
        <xdr:cNvPr id="344" name="円/楕円 343"/>
        <xdr:cNvSpPr/>
      </xdr:nvSpPr>
      <xdr:spPr>
        <a:xfrm>
          <a:off x="15240000" y="1126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35396</xdr:rowOff>
    </xdr:from>
    <xdr:ext cx="762000" cy="259045"/>
    <xdr:sp macro="" textlink="">
      <xdr:nvSpPr>
        <xdr:cNvPr id="345" name="テキスト ボックス 344"/>
        <xdr:cNvSpPr txBox="1"/>
      </xdr:nvSpPr>
      <xdr:spPr>
        <a:xfrm>
          <a:off x="14909800" y="11351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106680</xdr:rowOff>
    </xdr:from>
    <xdr:to>
      <xdr:col>21</xdr:col>
      <xdr:colOff>50800</xdr:colOff>
      <xdr:row>66</xdr:row>
      <xdr:rowOff>36830</xdr:rowOff>
    </xdr:to>
    <xdr:sp macro="" textlink="">
      <xdr:nvSpPr>
        <xdr:cNvPr id="346" name="円/楕円 345"/>
        <xdr:cNvSpPr/>
      </xdr:nvSpPr>
      <xdr:spPr>
        <a:xfrm>
          <a:off x="14351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21607</xdr:rowOff>
    </xdr:from>
    <xdr:ext cx="762000" cy="259045"/>
    <xdr:sp macro="" textlink="">
      <xdr:nvSpPr>
        <xdr:cNvPr id="347" name="テキスト ボックス 346"/>
        <xdr:cNvSpPr txBox="1"/>
      </xdr:nvSpPr>
      <xdr:spPr>
        <a:xfrm>
          <a:off x="14020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52433</xdr:rowOff>
    </xdr:from>
    <xdr:to>
      <xdr:col>19</xdr:col>
      <xdr:colOff>533400</xdr:colOff>
      <xdr:row>66</xdr:row>
      <xdr:rowOff>154033</xdr:rowOff>
    </xdr:to>
    <xdr:sp macro="" textlink="">
      <xdr:nvSpPr>
        <xdr:cNvPr id="348" name="円/楕円 347"/>
        <xdr:cNvSpPr/>
      </xdr:nvSpPr>
      <xdr:spPr>
        <a:xfrm>
          <a:off x="13462000" y="1136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138810</xdr:rowOff>
    </xdr:from>
    <xdr:ext cx="762000" cy="259045"/>
    <xdr:sp macro="" textlink="">
      <xdr:nvSpPr>
        <xdr:cNvPr id="349" name="テキスト ボックス 348"/>
        <xdr:cNvSpPr txBox="1"/>
      </xdr:nvSpPr>
      <xdr:spPr>
        <a:xfrm>
          <a:off x="13131800" y="11454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元利償還金の減少や債務負担額の減少などにより実質的な公債費の額が減少したほか、比率の分母となる標準財政規模が微増したことなどにより、単年度数値は６．１％と前年比４．７％改善し、比率である３カ年平均値は８．３％と０．９％改善しています。</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86078</xdr:rowOff>
    </xdr:from>
    <xdr:to>
      <xdr:col>24</xdr:col>
      <xdr:colOff>558800</xdr:colOff>
      <xdr:row>45</xdr:row>
      <xdr:rowOff>100895</xdr:rowOff>
    </xdr:to>
    <xdr:cxnSp macro="">
      <xdr:nvCxnSpPr>
        <xdr:cNvPr id="378" name="直線コネクタ 377"/>
        <xdr:cNvCxnSpPr/>
      </xdr:nvCxnSpPr>
      <xdr:spPr>
        <a:xfrm flipV="1">
          <a:off x="17018000" y="6086828"/>
          <a:ext cx="0" cy="172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72972</xdr:rowOff>
    </xdr:from>
    <xdr:ext cx="762000" cy="259045"/>
    <xdr:sp macro="" textlink="">
      <xdr:nvSpPr>
        <xdr:cNvPr id="379" name="公債費負担の状況最小値テキスト"/>
        <xdr:cNvSpPr txBox="1"/>
      </xdr:nvSpPr>
      <xdr:spPr>
        <a:xfrm>
          <a:off x="17106900" y="77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a:t>
          </a:r>
          <a:endParaRPr kumimoji="1" lang="ja-JP" altLang="en-US" sz="1000" b="1">
            <a:latin typeface="ＭＳ Ｐゴシック"/>
          </a:endParaRPr>
        </a:p>
      </xdr:txBody>
    </xdr:sp>
    <xdr:clientData/>
  </xdr:oneCellAnchor>
  <xdr:twoCellAnchor>
    <xdr:from>
      <xdr:col>24</xdr:col>
      <xdr:colOff>469900</xdr:colOff>
      <xdr:row>45</xdr:row>
      <xdr:rowOff>100895</xdr:rowOff>
    </xdr:from>
    <xdr:to>
      <xdr:col>24</xdr:col>
      <xdr:colOff>647700</xdr:colOff>
      <xdr:row>45</xdr:row>
      <xdr:rowOff>100895</xdr:rowOff>
    </xdr:to>
    <xdr:cxnSp macro="">
      <xdr:nvCxnSpPr>
        <xdr:cNvPr id="380" name="直線コネクタ 379"/>
        <xdr:cNvCxnSpPr/>
      </xdr:nvCxnSpPr>
      <xdr:spPr>
        <a:xfrm>
          <a:off x="16929100" y="781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1005</xdr:rowOff>
    </xdr:from>
    <xdr:ext cx="762000" cy="259045"/>
    <xdr:sp macro="" textlink="">
      <xdr:nvSpPr>
        <xdr:cNvPr id="381" name="公債費負担の状況最大値テキスト"/>
        <xdr:cNvSpPr txBox="1"/>
      </xdr:nvSpPr>
      <xdr:spPr>
        <a:xfrm>
          <a:off x="17106900" y="583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35</xdr:row>
      <xdr:rowOff>86078</xdr:rowOff>
    </xdr:from>
    <xdr:to>
      <xdr:col>24</xdr:col>
      <xdr:colOff>647700</xdr:colOff>
      <xdr:row>35</xdr:row>
      <xdr:rowOff>86078</xdr:rowOff>
    </xdr:to>
    <xdr:cxnSp macro="">
      <xdr:nvCxnSpPr>
        <xdr:cNvPr id="382" name="直線コネクタ 381"/>
        <xdr:cNvCxnSpPr/>
      </xdr:nvCxnSpPr>
      <xdr:spPr>
        <a:xfrm>
          <a:off x="16929100" y="608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92428</xdr:rowOff>
    </xdr:from>
    <xdr:to>
      <xdr:col>24</xdr:col>
      <xdr:colOff>558800</xdr:colOff>
      <xdr:row>43</xdr:row>
      <xdr:rowOff>41628</xdr:rowOff>
    </xdr:to>
    <xdr:cxnSp macro="">
      <xdr:nvCxnSpPr>
        <xdr:cNvPr id="383" name="直線コネクタ 382"/>
        <xdr:cNvCxnSpPr/>
      </xdr:nvCxnSpPr>
      <xdr:spPr>
        <a:xfrm flipV="1">
          <a:off x="16179800" y="7293328"/>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103310</xdr:rowOff>
    </xdr:from>
    <xdr:ext cx="762000" cy="259045"/>
    <xdr:sp macro="" textlink="">
      <xdr:nvSpPr>
        <xdr:cNvPr id="384" name="公債費負担の状況平均値テキスト"/>
        <xdr:cNvSpPr txBox="1"/>
      </xdr:nvSpPr>
      <xdr:spPr>
        <a:xfrm>
          <a:off x="17106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86783</xdr:rowOff>
    </xdr:from>
    <xdr:to>
      <xdr:col>24</xdr:col>
      <xdr:colOff>609600</xdr:colOff>
      <xdr:row>40</xdr:row>
      <xdr:rowOff>16933</xdr:rowOff>
    </xdr:to>
    <xdr:sp macro="" textlink="">
      <xdr:nvSpPr>
        <xdr:cNvPr id="385" name="フローチャート : 判断 384"/>
        <xdr:cNvSpPr/>
      </xdr:nvSpPr>
      <xdr:spPr>
        <a:xfrm>
          <a:off x="16967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1411</xdr:rowOff>
    </xdr:from>
    <xdr:to>
      <xdr:col>23</xdr:col>
      <xdr:colOff>406400</xdr:colOff>
      <xdr:row>43</xdr:row>
      <xdr:rowOff>41628</xdr:rowOff>
    </xdr:to>
    <xdr:cxnSp macro="">
      <xdr:nvCxnSpPr>
        <xdr:cNvPr id="386" name="直線コネクタ 385"/>
        <xdr:cNvCxnSpPr/>
      </xdr:nvCxnSpPr>
      <xdr:spPr>
        <a:xfrm>
          <a:off x="15290800" y="73737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140405</xdr:rowOff>
    </xdr:from>
    <xdr:to>
      <xdr:col>23</xdr:col>
      <xdr:colOff>457200</xdr:colOff>
      <xdr:row>40</xdr:row>
      <xdr:rowOff>70555</xdr:rowOff>
    </xdr:to>
    <xdr:sp macro="" textlink="">
      <xdr:nvSpPr>
        <xdr:cNvPr id="387" name="フローチャート : 判断 386"/>
        <xdr:cNvSpPr/>
      </xdr:nvSpPr>
      <xdr:spPr>
        <a:xfrm>
          <a:off x="16129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80732</xdr:rowOff>
    </xdr:from>
    <xdr:ext cx="736600" cy="259045"/>
    <xdr:sp macro="" textlink="">
      <xdr:nvSpPr>
        <xdr:cNvPr id="388" name="テキスト ボックス 387"/>
        <xdr:cNvSpPr txBox="1"/>
      </xdr:nvSpPr>
      <xdr:spPr>
        <a:xfrm>
          <a:off x="15798800" y="6595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1411</xdr:rowOff>
    </xdr:from>
    <xdr:to>
      <xdr:col>22</xdr:col>
      <xdr:colOff>203200</xdr:colOff>
      <xdr:row>43</xdr:row>
      <xdr:rowOff>122061</xdr:rowOff>
    </xdr:to>
    <xdr:cxnSp macro="">
      <xdr:nvCxnSpPr>
        <xdr:cNvPr id="389" name="直線コネクタ 388"/>
        <xdr:cNvCxnSpPr/>
      </xdr:nvCxnSpPr>
      <xdr:spPr>
        <a:xfrm flipV="1">
          <a:off x="14401800" y="737376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62795</xdr:rowOff>
    </xdr:from>
    <xdr:to>
      <xdr:col>22</xdr:col>
      <xdr:colOff>254000</xdr:colOff>
      <xdr:row>40</xdr:row>
      <xdr:rowOff>164395</xdr:rowOff>
    </xdr:to>
    <xdr:sp macro="" textlink="">
      <xdr:nvSpPr>
        <xdr:cNvPr id="390" name="フローチャート : 判断 389"/>
        <xdr:cNvSpPr/>
      </xdr:nvSpPr>
      <xdr:spPr>
        <a:xfrm>
          <a:off x="152400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3122</xdr:rowOff>
    </xdr:from>
    <xdr:ext cx="762000" cy="259045"/>
    <xdr:sp macro="" textlink="">
      <xdr:nvSpPr>
        <xdr:cNvPr id="391" name="テキスト ボックス 390"/>
        <xdr:cNvSpPr txBox="1"/>
      </xdr:nvSpPr>
      <xdr:spPr>
        <a:xfrm>
          <a:off x="14909800" y="66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122061</xdr:rowOff>
    </xdr:from>
    <xdr:to>
      <xdr:col>21</xdr:col>
      <xdr:colOff>0</xdr:colOff>
      <xdr:row>44</xdr:row>
      <xdr:rowOff>98072</xdr:rowOff>
    </xdr:to>
    <xdr:cxnSp macro="">
      <xdr:nvCxnSpPr>
        <xdr:cNvPr id="392" name="直線コネクタ 391"/>
        <xdr:cNvCxnSpPr/>
      </xdr:nvCxnSpPr>
      <xdr:spPr>
        <a:xfrm flipV="1">
          <a:off x="13512800" y="7494411"/>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11995</xdr:rowOff>
    </xdr:from>
    <xdr:to>
      <xdr:col>21</xdr:col>
      <xdr:colOff>50800</xdr:colOff>
      <xdr:row>41</xdr:row>
      <xdr:rowOff>113595</xdr:rowOff>
    </xdr:to>
    <xdr:sp macro="" textlink="">
      <xdr:nvSpPr>
        <xdr:cNvPr id="393" name="フローチャート : 判断 392"/>
        <xdr:cNvSpPr/>
      </xdr:nvSpPr>
      <xdr:spPr>
        <a:xfrm>
          <a:off x="14351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123772</xdr:rowOff>
    </xdr:from>
    <xdr:ext cx="762000" cy="259045"/>
    <xdr:sp macro="" textlink="">
      <xdr:nvSpPr>
        <xdr:cNvPr id="394" name="テキスト ボックス 393"/>
        <xdr:cNvSpPr txBox="1"/>
      </xdr:nvSpPr>
      <xdr:spPr>
        <a:xfrm>
          <a:off x="14020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119239</xdr:rowOff>
    </xdr:from>
    <xdr:to>
      <xdr:col>19</xdr:col>
      <xdr:colOff>533400</xdr:colOff>
      <xdr:row>42</xdr:row>
      <xdr:rowOff>49389</xdr:rowOff>
    </xdr:to>
    <xdr:sp macro="" textlink="">
      <xdr:nvSpPr>
        <xdr:cNvPr id="395" name="フローチャート : 判断 394"/>
        <xdr:cNvSpPr/>
      </xdr:nvSpPr>
      <xdr:spPr>
        <a:xfrm>
          <a:off x="13462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59566</xdr:rowOff>
    </xdr:from>
    <xdr:ext cx="762000" cy="259045"/>
    <xdr:sp macro="" textlink="">
      <xdr:nvSpPr>
        <xdr:cNvPr id="396" name="テキスト ボックス 395"/>
        <xdr:cNvSpPr txBox="1"/>
      </xdr:nvSpPr>
      <xdr:spPr>
        <a:xfrm>
          <a:off x="13131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41628</xdr:rowOff>
    </xdr:from>
    <xdr:to>
      <xdr:col>24</xdr:col>
      <xdr:colOff>609600</xdr:colOff>
      <xdr:row>42</xdr:row>
      <xdr:rowOff>143228</xdr:rowOff>
    </xdr:to>
    <xdr:sp macro="" textlink="">
      <xdr:nvSpPr>
        <xdr:cNvPr id="402" name="円/楕円 401"/>
        <xdr:cNvSpPr/>
      </xdr:nvSpPr>
      <xdr:spPr>
        <a:xfrm>
          <a:off x="169672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13705</xdr:rowOff>
    </xdr:from>
    <xdr:ext cx="762000" cy="259045"/>
    <xdr:sp macro="" textlink="">
      <xdr:nvSpPr>
        <xdr:cNvPr id="403" name="公債費負担の状況該当値テキスト"/>
        <xdr:cNvSpPr txBox="1"/>
      </xdr:nvSpPr>
      <xdr:spPr>
        <a:xfrm>
          <a:off x="17106900" y="721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162278</xdr:rowOff>
    </xdr:from>
    <xdr:to>
      <xdr:col>23</xdr:col>
      <xdr:colOff>457200</xdr:colOff>
      <xdr:row>43</xdr:row>
      <xdr:rowOff>92428</xdr:rowOff>
    </xdr:to>
    <xdr:sp macro="" textlink="">
      <xdr:nvSpPr>
        <xdr:cNvPr id="404" name="円/楕円 403"/>
        <xdr:cNvSpPr/>
      </xdr:nvSpPr>
      <xdr:spPr>
        <a:xfrm>
          <a:off x="16129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77205</xdr:rowOff>
    </xdr:from>
    <xdr:ext cx="736600" cy="259045"/>
    <xdr:sp macro="" textlink="">
      <xdr:nvSpPr>
        <xdr:cNvPr id="405" name="テキスト ボックス 404"/>
        <xdr:cNvSpPr txBox="1"/>
      </xdr:nvSpPr>
      <xdr:spPr>
        <a:xfrm>
          <a:off x="15798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122061</xdr:rowOff>
    </xdr:from>
    <xdr:to>
      <xdr:col>22</xdr:col>
      <xdr:colOff>254000</xdr:colOff>
      <xdr:row>43</xdr:row>
      <xdr:rowOff>52211</xdr:rowOff>
    </xdr:to>
    <xdr:sp macro="" textlink="">
      <xdr:nvSpPr>
        <xdr:cNvPr id="406" name="円/楕円 405"/>
        <xdr:cNvSpPr/>
      </xdr:nvSpPr>
      <xdr:spPr>
        <a:xfrm>
          <a:off x="15240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36988</xdr:rowOff>
    </xdr:from>
    <xdr:ext cx="762000" cy="259045"/>
    <xdr:sp macro="" textlink="">
      <xdr:nvSpPr>
        <xdr:cNvPr id="407" name="テキスト ボックス 406"/>
        <xdr:cNvSpPr txBox="1"/>
      </xdr:nvSpPr>
      <xdr:spPr>
        <a:xfrm>
          <a:off x="14909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71261</xdr:rowOff>
    </xdr:from>
    <xdr:to>
      <xdr:col>21</xdr:col>
      <xdr:colOff>50800</xdr:colOff>
      <xdr:row>44</xdr:row>
      <xdr:rowOff>1411</xdr:rowOff>
    </xdr:to>
    <xdr:sp macro="" textlink="">
      <xdr:nvSpPr>
        <xdr:cNvPr id="408" name="円/楕円 407"/>
        <xdr:cNvSpPr/>
      </xdr:nvSpPr>
      <xdr:spPr>
        <a:xfrm>
          <a:off x="14351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157638</xdr:rowOff>
    </xdr:from>
    <xdr:ext cx="762000" cy="259045"/>
    <xdr:sp macro="" textlink="">
      <xdr:nvSpPr>
        <xdr:cNvPr id="409" name="テキスト ボックス 408"/>
        <xdr:cNvSpPr txBox="1"/>
      </xdr:nvSpPr>
      <xdr:spPr>
        <a:xfrm>
          <a:off x="14020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47272</xdr:rowOff>
    </xdr:from>
    <xdr:to>
      <xdr:col>19</xdr:col>
      <xdr:colOff>533400</xdr:colOff>
      <xdr:row>44</xdr:row>
      <xdr:rowOff>148872</xdr:rowOff>
    </xdr:to>
    <xdr:sp macro="" textlink="">
      <xdr:nvSpPr>
        <xdr:cNvPr id="410" name="円/楕円 409"/>
        <xdr:cNvSpPr/>
      </xdr:nvSpPr>
      <xdr:spPr>
        <a:xfrm>
          <a:off x="134620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133649</xdr:rowOff>
    </xdr:from>
    <xdr:ext cx="762000" cy="259045"/>
    <xdr:sp macro="" textlink="">
      <xdr:nvSpPr>
        <xdr:cNvPr id="411" name="テキスト ボックス 410"/>
        <xdr:cNvSpPr txBox="1"/>
      </xdr:nvSpPr>
      <xdr:spPr>
        <a:xfrm>
          <a:off x="13131800" y="767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[41.7%]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退職手当負担見込額が退職手当支給水準の引き下げにより減少したものの、大規模事業の実施により地方債残高が増加した結果、将来負担額は増加しました。</a:t>
          </a:r>
        </a:p>
        <a:p>
          <a:r>
            <a:rPr kumimoji="1" lang="ja-JP" altLang="en-US" sz="1100">
              <a:latin typeface="ＭＳ Ｐゴシック"/>
            </a:rPr>
            <a:t>　しかし、将来負担額から差し引かれる基準財政需要額算入見込額が、臨時財政対策債残高や合併特例債残高の増加に伴い増加しました。</a:t>
          </a:r>
        </a:p>
        <a:p>
          <a:r>
            <a:rPr kumimoji="1" lang="ja-JP" altLang="en-US" sz="1100">
              <a:latin typeface="ＭＳ Ｐゴシック"/>
            </a:rPr>
            <a:t>　総じて比率は改善する結果となり、将来負担比率は前年比３．３％減の４１．７％となりました。</a:t>
          </a:r>
          <a:endParaRPr kumimoji="1" lang="en-US" altLang="ja-JP" sz="11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なお、平成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年度の将来負担比率の算定において、過年度の算定に誤りがあったことが判明したことから、数値を訂正しています。正しくは平成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年度が</a:t>
          </a:r>
          <a:r>
            <a:rPr kumimoji="1" lang="en-US" altLang="ja-JP" sz="1100">
              <a:solidFill>
                <a:schemeClr val="dk1"/>
              </a:solidFill>
              <a:effectLst/>
              <a:latin typeface="+mn-lt"/>
              <a:ea typeface="+mn-ea"/>
              <a:cs typeface="+mn-cs"/>
            </a:rPr>
            <a:t>51.9%</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51.1%</a:t>
          </a:r>
          <a:r>
            <a:rPr kumimoji="1" lang="ja-JP" altLang="ja-JP" sz="1100">
              <a:solidFill>
                <a:schemeClr val="dk1"/>
              </a:solidFill>
              <a:effectLst/>
              <a:latin typeface="+mn-lt"/>
              <a:ea typeface="+mn-ea"/>
              <a:cs typeface="+mn-cs"/>
            </a:rPr>
            <a:t>となります。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34643</xdr:rowOff>
    </xdr:to>
    <xdr:cxnSp macro="">
      <xdr:nvCxnSpPr>
        <xdr:cNvPr id="440" name="直線コネクタ 439"/>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6720</xdr:rowOff>
    </xdr:from>
    <xdr:ext cx="762000" cy="259045"/>
    <xdr:sp macro="" textlink="">
      <xdr:nvSpPr>
        <xdr:cNvPr id="441" name="将来負担の状況最小値テキスト"/>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119.9</a:t>
          </a:r>
          <a:endParaRPr kumimoji="1" lang="ja-JP" altLang="en-US" sz="1000" b="1">
            <a:latin typeface="ＭＳ Ｐゴシック"/>
          </a:endParaRPr>
        </a:p>
      </xdr:txBody>
    </xdr:sp>
    <xdr:clientData/>
  </xdr:oneCellAnchor>
  <xdr:twoCellAnchor>
    <xdr:from>
      <xdr:col>24</xdr:col>
      <xdr:colOff>469900</xdr:colOff>
      <xdr:row>23</xdr:row>
      <xdr:rowOff>34643</xdr:rowOff>
    </xdr:from>
    <xdr:to>
      <xdr:col>24</xdr:col>
      <xdr:colOff>647700</xdr:colOff>
      <xdr:row>23</xdr:row>
      <xdr:rowOff>34643</xdr:rowOff>
    </xdr:to>
    <xdr:cxnSp macro="">
      <xdr:nvCxnSpPr>
        <xdr:cNvPr id="442" name="直線コネクタ 441"/>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3"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4" name="直線コネクタ 44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15028</xdr:rowOff>
    </xdr:from>
    <xdr:to>
      <xdr:col>24</xdr:col>
      <xdr:colOff>558800</xdr:colOff>
      <xdr:row>17</xdr:row>
      <xdr:rowOff>59267</xdr:rowOff>
    </xdr:to>
    <xdr:cxnSp macro="">
      <xdr:nvCxnSpPr>
        <xdr:cNvPr id="445" name="直線コネクタ 444"/>
        <xdr:cNvCxnSpPr/>
      </xdr:nvCxnSpPr>
      <xdr:spPr>
        <a:xfrm flipV="1">
          <a:off x="16179800" y="2929678"/>
          <a:ext cx="8382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105145</xdr:rowOff>
    </xdr:from>
    <xdr:ext cx="762000" cy="259045"/>
    <xdr:sp macro="" textlink="">
      <xdr:nvSpPr>
        <xdr:cNvPr id="446" name="将来負担の状況平均値テキスト"/>
        <xdr:cNvSpPr txBox="1"/>
      </xdr:nvSpPr>
      <xdr:spPr>
        <a:xfrm>
          <a:off x="17106900" y="25054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88618</xdr:rowOff>
    </xdr:from>
    <xdr:to>
      <xdr:col>24</xdr:col>
      <xdr:colOff>609600</xdr:colOff>
      <xdr:row>16</xdr:row>
      <xdr:rowOff>18768</xdr:rowOff>
    </xdr:to>
    <xdr:sp macro="" textlink="">
      <xdr:nvSpPr>
        <xdr:cNvPr id="447" name="フローチャート : 判断 446"/>
        <xdr:cNvSpPr/>
      </xdr:nvSpPr>
      <xdr:spPr>
        <a:xfrm>
          <a:off x="16967200" y="2660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59267</xdr:rowOff>
    </xdr:from>
    <xdr:to>
      <xdr:col>23</xdr:col>
      <xdr:colOff>406400</xdr:colOff>
      <xdr:row>17</xdr:row>
      <xdr:rowOff>150425</xdr:rowOff>
    </xdr:to>
    <xdr:cxnSp macro="">
      <xdr:nvCxnSpPr>
        <xdr:cNvPr id="448" name="直線コネクタ 447"/>
        <xdr:cNvCxnSpPr/>
      </xdr:nvCxnSpPr>
      <xdr:spPr>
        <a:xfrm flipV="1">
          <a:off x="15290800" y="2973917"/>
          <a:ext cx="889000" cy="9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156986</xdr:rowOff>
    </xdr:from>
    <xdr:to>
      <xdr:col>23</xdr:col>
      <xdr:colOff>457200</xdr:colOff>
      <xdr:row>16</xdr:row>
      <xdr:rowOff>87136</xdr:rowOff>
    </xdr:to>
    <xdr:sp macro="" textlink="">
      <xdr:nvSpPr>
        <xdr:cNvPr id="449" name="フローチャート : 判断 448"/>
        <xdr:cNvSpPr/>
      </xdr:nvSpPr>
      <xdr:spPr>
        <a:xfrm>
          <a:off x="16129000" y="2728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97313</xdr:rowOff>
    </xdr:from>
    <xdr:ext cx="736600" cy="259045"/>
    <xdr:sp macro="" textlink="">
      <xdr:nvSpPr>
        <xdr:cNvPr id="450" name="テキスト ボックス 449"/>
        <xdr:cNvSpPr txBox="1"/>
      </xdr:nvSpPr>
      <xdr:spPr>
        <a:xfrm>
          <a:off x="15798800" y="2497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150425</xdr:rowOff>
    </xdr:from>
    <xdr:to>
      <xdr:col>22</xdr:col>
      <xdr:colOff>203200</xdr:colOff>
      <xdr:row>17</xdr:row>
      <xdr:rowOff>155787</xdr:rowOff>
    </xdr:to>
    <xdr:cxnSp macro="">
      <xdr:nvCxnSpPr>
        <xdr:cNvPr id="451" name="直線コネクタ 450"/>
        <xdr:cNvCxnSpPr/>
      </xdr:nvCxnSpPr>
      <xdr:spPr>
        <a:xfrm flipV="1">
          <a:off x="14401800" y="3065075"/>
          <a:ext cx="8890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13688</xdr:rowOff>
    </xdr:from>
    <xdr:to>
      <xdr:col>22</xdr:col>
      <xdr:colOff>254000</xdr:colOff>
      <xdr:row>16</xdr:row>
      <xdr:rowOff>115288</xdr:rowOff>
    </xdr:to>
    <xdr:sp macro="" textlink="">
      <xdr:nvSpPr>
        <xdr:cNvPr id="452" name="フローチャート : 判断 451"/>
        <xdr:cNvSpPr/>
      </xdr:nvSpPr>
      <xdr:spPr>
        <a:xfrm>
          <a:off x="15240000" y="275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125465</xdr:rowOff>
    </xdr:from>
    <xdr:ext cx="762000" cy="259045"/>
    <xdr:sp macro="" textlink="">
      <xdr:nvSpPr>
        <xdr:cNvPr id="453" name="テキスト ボックス 452"/>
        <xdr:cNvSpPr txBox="1"/>
      </xdr:nvSpPr>
      <xdr:spPr>
        <a:xfrm>
          <a:off x="14909800" y="2525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146403</xdr:rowOff>
    </xdr:from>
    <xdr:to>
      <xdr:col>21</xdr:col>
      <xdr:colOff>0</xdr:colOff>
      <xdr:row>17</xdr:row>
      <xdr:rowOff>155787</xdr:rowOff>
    </xdr:to>
    <xdr:cxnSp macro="">
      <xdr:nvCxnSpPr>
        <xdr:cNvPr id="454" name="直線コネクタ 453"/>
        <xdr:cNvCxnSpPr/>
      </xdr:nvCxnSpPr>
      <xdr:spPr>
        <a:xfrm>
          <a:off x="13512800" y="3061053"/>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139700</xdr:rowOff>
    </xdr:from>
    <xdr:to>
      <xdr:col>21</xdr:col>
      <xdr:colOff>50800</xdr:colOff>
      <xdr:row>17</xdr:row>
      <xdr:rowOff>69850</xdr:rowOff>
    </xdr:to>
    <xdr:sp macro="" textlink="">
      <xdr:nvSpPr>
        <xdr:cNvPr id="455" name="フローチャート : 判断 454"/>
        <xdr:cNvSpPr/>
      </xdr:nvSpPr>
      <xdr:spPr>
        <a:xfrm>
          <a:off x="14351000" y="288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80027</xdr:rowOff>
    </xdr:from>
    <xdr:ext cx="762000" cy="259045"/>
    <xdr:sp macro="" textlink="">
      <xdr:nvSpPr>
        <xdr:cNvPr id="456" name="テキスト ボックス 455"/>
        <xdr:cNvSpPr txBox="1"/>
      </xdr:nvSpPr>
      <xdr:spPr>
        <a:xfrm>
          <a:off x="14020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117052</xdr:rowOff>
    </xdr:from>
    <xdr:to>
      <xdr:col>19</xdr:col>
      <xdr:colOff>533400</xdr:colOff>
      <xdr:row>18</xdr:row>
      <xdr:rowOff>47202</xdr:rowOff>
    </xdr:to>
    <xdr:sp macro="" textlink="">
      <xdr:nvSpPr>
        <xdr:cNvPr id="457" name="フローチャート : 判断 456"/>
        <xdr:cNvSpPr/>
      </xdr:nvSpPr>
      <xdr:spPr>
        <a:xfrm>
          <a:off x="13462000" y="303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31979</xdr:rowOff>
    </xdr:from>
    <xdr:ext cx="762000" cy="259045"/>
    <xdr:sp macro="" textlink="">
      <xdr:nvSpPr>
        <xdr:cNvPr id="458" name="テキスト ボックス 457"/>
        <xdr:cNvSpPr txBox="1"/>
      </xdr:nvSpPr>
      <xdr:spPr>
        <a:xfrm>
          <a:off x="13131800" y="311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16</xdr:row>
      <xdr:rowOff>135678</xdr:rowOff>
    </xdr:from>
    <xdr:to>
      <xdr:col>24</xdr:col>
      <xdr:colOff>609600</xdr:colOff>
      <xdr:row>17</xdr:row>
      <xdr:rowOff>65828</xdr:rowOff>
    </xdr:to>
    <xdr:sp macro="" textlink="">
      <xdr:nvSpPr>
        <xdr:cNvPr id="464" name="円/楕円 463"/>
        <xdr:cNvSpPr/>
      </xdr:nvSpPr>
      <xdr:spPr>
        <a:xfrm>
          <a:off x="16967200" y="287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107755</xdr:rowOff>
    </xdr:from>
    <xdr:ext cx="762000" cy="259045"/>
    <xdr:sp macro="" textlink="">
      <xdr:nvSpPr>
        <xdr:cNvPr id="465" name="将来負担の状況該当値テキスト"/>
        <xdr:cNvSpPr txBox="1"/>
      </xdr:nvSpPr>
      <xdr:spPr>
        <a:xfrm>
          <a:off x="17106900" y="28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41.7</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8467</xdr:rowOff>
    </xdr:from>
    <xdr:to>
      <xdr:col>23</xdr:col>
      <xdr:colOff>457200</xdr:colOff>
      <xdr:row>17</xdr:row>
      <xdr:rowOff>110067</xdr:rowOff>
    </xdr:to>
    <xdr:sp macro="" textlink="">
      <xdr:nvSpPr>
        <xdr:cNvPr id="466" name="円/楕円 465"/>
        <xdr:cNvSpPr/>
      </xdr:nvSpPr>
      <xdr:spPr>
        <a:xfrm>
          <a:off x="16129000" y="292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94844</xdr:rowOff>
    </xdr:from>
    <xdr:ext cx="736600" cy="259045"/>
    <xdr:sp macro="" textlink="">
      <xdr:nvSpPr>
        <xdr:cNvPr id="467" name="テキスト ボックス 466"/>
        <xdr:cNvSpPr txBox="1"/>
      </xdr:nvSpPr>
      <xdr:spPr>
        <a:xfrm>
          <a:off x="15798800" y="300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99625</xdr:rowOff>
    </xdr:from>
    <xdr:to>
      <xdr:col>22</xdr:col>
      <xdr:colOff>254000</xdr:colOff>
      <xdr:row>18</xdr:row>
      <xdr:rowOff>29775</xdr:rowOff>
    </xdr:to>
    <xdr:sp macro="" textlink="">
      <xdr:nvSpPr>
        <xdr:cNvPr id="468" name="円/楕円 467"/>
        <xdr:cNvSpPr/>
      </xdr:nvSpPr>
      <xdr:spPr>
        <a:xfrm>
          <a:off x="15240000" y="301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14552</xdr:rowOff>
    </xdr:from>
    <xdr:ext cx="762000" cy="259045"/>
    <xdr:sp macro="" textlink="">
      <xdr:nvSpPr>
        <xdr:cNvPr id="469" name="テキスト ボックス 468"/>
        <xdr:cNvSpPr txBox="1"/>
      </xdr:nvSpPr>
      <xdr:spPr>
        <a:xfrm>
          <a:off x="14909800" y="310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104987</xdr:rowOff>
    </xdr:from>
    <xdr:to>
      <xdr:col>21</xdr:col>
      <xdr:colOff>50800</xdr:colOff>
      <xdr:row>18</xdr:row>
      <xdr:rowOff>35137</xdr:rowOff>
    </xdr:to>
    <xdr:sp macro="" textlink="">
      <xdr:nvSpPr>
        <xdr:cNvPr id="470" name="円/楕円 469"/>
        <xdr:cNvSpPr/>
      </xdr:nvSpPr>
      <xdr:spPr>
        <a:xfrm>
          <a:off x="14351000" y="301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19914</xdr:rowOff>
    </xdr:from>
    <xdr:ext cx="762000" cy="259045"/>
    <xdr:sp macro="" textlink="">
      <xdr:nvSpPr>
        <xdr:cNvPr id="471" name="テキスト ボックス 470"/>
        <xdr:cNvSpPr txBox="1"/>
      </xdr:nvSpPr>
      <xdr:spPr>
        <a:xfrm>
          <a:off x="14020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95603</xdr:rowOff>
    </xdr:from>
    <xdr:to>
      <xdr:col>19</xdr:col>
      <xdr:colOff>533400</xdr:colOff>
      <xdr:row>18</xdr:row>
      <xdr:rowOff>25753</xdr:rowOff>
    </xdr:to>
    <xdr:sp macro="" textlink="">
      <xdr:nvSpPr>
        <xdr:cNvPr id="472" name="円/楕円 471"/>
        <xdr:cNvSpPr/>
      </xdr:nvSpPr>
      <xdr:spPr>
        <a:xfrm>
          <a:off x="13462000" y="301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35930</xdr:rowOff>
    </xdr:from>
    <xdr:ext cx="762000" cy="259045"/>
    <xdr:sp macro="" textlink="">
      <xdr:nvSpPr>
        <xdr:cNvPr id="473" name="テキスト ボックス 472"/>
        <xdr:cNvSpPr txBox="1"/>
      </xdr:nvSpPr>
      <xdr:spPr>
        <a:xfrm>
          <a:off x="13131800" y="277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人件費の経常経費充当一般財源等における比率は</a:t>
          </a:r>
          <a:r>
            <a:rPr kumimoji="1" lang="en-US" altLang="ja-JP" sz="1300">
              <a:latin typeface="ＭＳ Ｐゴシック"/>
            </a:rPr>
            <a:t>0.2</a:t>
          </a:r>
          <a:r>
            <a:rPr kumimoji="1" lang="ja-JP" altLang="en-US" sz="1300">
              <a:latin typeface="ＭＳ Ｐゴシック"/>
            </a:rPr>
            <a:t>ポイント低下しています。　市町村合併以降取り組んできた職員数の削減を平成２６年度で達成したため、平成２７年度については、概ね横ばいとなりました。</a:t>
          </a:r>
          <a:endParaRPr kumimoji="1" lang="en-US" altLang="ja-JP" sz="1300">
            <a:latin typeface="ＭＳ Ｐゴシック"/>
          </a:endParaRPr>
        </a:p>
        <a:p>
          <a:r>
            <a:rPr kumimoji="1" lang="ja-JP" altLang="en-US" sz="1300">
              <a:latin typeface="ＭＳ Ｐゴシック"/>
            </a:rPr>
            <a:t>　なお、低下の要因は経常経費総額が増加したことによるものです。</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40</xdr:row>
      <xdr:rowOff>142240</xdr:rowOff>
    </xdr:to>
    <xdr:cxnSp macro="">
      <xdr:nvCxnSpPr>
        <xdr:cNvPr id="61" name="直線コネクタ 60"/>
        <xdr:cNvCxnSpPr/>
      </xdr:nvCxnSpPr>
      <xdr:spPr>
        <a:xfrm flipV="1">
          <a:off x="4826000" y="581152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114317</xdr:rowOff>
    </xdr:from>
    <xdr:ext cx="762000" cy="259045"/>
    <xdr:sp macro="" textlink="">
      <xdr:nvSpPr>
        <xdr:cNvPr id="62" name="人件費最小値テキスト"/>
        <xdr:cNvSpPr txBox="1"/>
      </xdr:nvSpPr>
      <xdr:spPr>
        <a:xfrm>
          <a:off x="4914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a:t>
          </a:r>
          <a:endParaRPr kumimoji="1" lang="ja-JP" altLang="en-US" sz="1000" b="1">
            <a:latin typeface="ＭＳ Ｐゴシック"/>
          </a:endParaRPr>
        </a:p>
      </xdr:txBody>
    </xdr:sp>
    <xdr:clientData/>
  </xdr:oneCellAnchor>
  <xdr:twoCellAnchor>
    <xdr:from>
      <xdr:col>6</xdr:col>
      <xdr:colOff>612775</xdr:colOff>
      <xdr:row>40</xdr:row>
      <xdr:rowOff>142240</xdr:rowOff>
    </xdr:from>
    <xdr:to>
      <xdr:col>7</xdr:col>
      <xdr:colOff>104775</xdr:colOff>
      <xdr:row>40</xdr:row>
      <xdr:rowOff>142240</xdr:rowOff>
    </xdr:to>
    <xdr:cxnSp macro="">
      <xdr:nvCxnSpPr>
        <xdr:cNvPr id="63" name="直線コネクタ 62"/>
        <xdr:cNvCxnSpPr/>
      </xdr:nvCxnSpPr>
      <xdr:spPr>
        <a:xfrm>
          <a:off x="4737100" y="700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4"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5" name="直線コネクタ 64"/>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xdr:rowOff>
    </xdr:from>
    <xdr:to>
      <xdr:col>7</xdr:col>
      <xdr:colOff>15875</xdr:colOff>
      <xdr:row>38</xdr:row>
      <xdr:rowOff>20320</xdr:rowOff>
    </xdr:to>
    <xdr:cxnSp macro="">
      <xdr:nvCxnSpPr>
        <xdr:cNvPr id="66" name="直線コネクタ 65"/>
        <xdr:cNvCxnSpPr/>
      </xdr:nvCxnSpPr>
      <xdr:spPr>
        <a:xfrm flipV="1">
          <a:off x="3987800" y="65201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111777</xdr:rowOff>
    </xdr:from>
    <xdr:ext cx="762000" cy="259045"/>
    <xdr:sp macro="" textlink="">
      <xdr:nvSpPr>
        <xdr:cNvPr id="67" name="人件費平均値テキスト"/>
        <xdr:cNvSpPr txBox="1"/>
      </xdr:nvSpPr>
      <xdr:spPr>
        <a:xfrm>
          <a:off x="4914900" y="6283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68" name="フローチャート : 判断 67"/>
        <xdr:cNvSpPr/>
      </xdr:nvSpPr>
      <xdr:spPr>
        <a:xfrm>
          <a:off x="47752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161290</xdr:rowOff>
    </xdr:from>
    <xdr:to>
      <xdr:col>5</xdr:col>
      <xdr:colOff>549275</xdr:colOff>
      <xdr:row>38</xdr:row>
      <xdr:rowOff>20320</xdr:rowOff>
    </xdr:to>
    <xdr:cxnSp macro="">
      <xdr:nvCxnSpPr>
        <xdr:cNvPr id="69" name="直線コネクタ 68"/>
        <xdr:cNvCxnSpPr/>
      </xdr:nvCxnSpPr>
      <xdr:spPr>
        <a:xfrm>
          <a:off x="3098800" y="65049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49530</xdr:rowOff>
    </xdr:from>
    <xdr:to>
      <xdr:col>5</xdr:col>
      <xdr:colOff>600075</xdr:colOff>
      <xdr:row>37</xdr:row>
      <xdr:rowOff>151130</xdr:rowOff>
    </xdr:to>
    <xdr:sp macro="" textlink="">
      <xdr:nvSpPr>
        <xdr:cNvPr id="70" name="フローチャート : 判断 69"/>
        <xdr:cNvSpPr/>
      </xdr:nvSpPr>
      <xdr:spPr>
        <a:xfrm>
          <a:off x="3937000" y="639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161307</xdr:rowOff>
    </xdr:from>
    <xdr:ext cx="736600" cy="259045"/>
    <xdr:sp macro="" textlink="">
      <xdr:nvSpPr>
        <xdr:cNvPr id="71" name="テキスト ボックス 70"/>
        <xdr:cNvSpPr txBox="1"/>
      </xdr:nvSpPr>
      <xdr:spPr>
        <a:xfrm>
          <a:off x="3606800" y="6162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161290</xdr:rowOff>
    </xdr:from>
    <xdr:to>
      <xdr:col>4</xdr:col>
      <xdr:colOff>346075</xdr:colOff>
      <xdr:row>38</xdr:row>
      <xdr:rowOff>88900</xdr:rowOff>
    </xdr:to>
    <xdr:cxnSp macro="">
      <xdr:nvCxnSpPr>
        <xdr:cNvPr id="72" name="直線コネクタ 71"/>
        <xdr:cNvCxnSpPr/>
      </xdr:nvCxnSpPr>
      <xdr:spPr>
        <a:xfrm flipV="1">
          <a:off x="2209800" y="65049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3" name="フローチャート : 判断 72"/>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4" name="テキスト ボックス 73"/>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88900</xdr:rowOff>
    </xdr:from>
    <xdr:to>
      <xdr:col>3</xdr:col>
      <xdr:colOff>142875</xdr:colOff>
      <xdr:row>38</xdr:row>
      <xdr:rowOff>96520</xdr:rowOff>
    </xdr:to>
    <xdr:cxnSp macro="">
      <xdr:nvCxnSpPr>
        <xdr:cNvPr id="75" name="直線コネクタ 74"/>
        <xdr:cNvCxnSpPr/>
      </xdr:nvCxnSpPr>
      <xdr:spPr>
        <a:xfrm flipV="1">
          <a:off x="1320800" y="6604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118110</xdr:rowOff>
    </xdr:from>
    <xdr:to>
      <xdr:col>3</xdr:col>
      <xdr:colOff>193675</xdr:colOff>
      <xdr:row>38</xdr:row>
      <xdr:rowOff>48260</xdr:rowOff>
    </xdr:to>
    <xdr:sp macro="" textlink="">
      <xdr:nvSpPr>
        <xdr:cNvPr id="76" name="フローチャート : 判断 75"/>
        <xdr:cNvSpPr/>
      </xdr:nvSpPr>
      <xdr:spPr>
        <a:xfrm>
          <a:off x="2159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58437</xdr:rowOff>
    </xdr:from>
    <xdr:ext cx="762000" cy="259045"/>
    <xdr:sp macro="" textlink="">
      <xdr:nvSpPr>
        <xdr:cNvPr id="77" name="テキスト ボックス 76"/>
        <xdr:cNvSpPr txBox="1"/>
      </xdr:nvSpPr>
      <xdr:spPr>
        <a:xfrm>
          <a:off x="18288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78" name="フローチャート : 判断 77"/>
        <xdr:cNvSpPr/>
      </xdr:nvSpPr>
      <xdr:spPr>
        <a:xfrm>
          <a:off x="1270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79" name="テキスト ボックス 78"/>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125730</xdr:rowOff>
    </xdr:from>
    <xdr:to>
      <xdr:col>7</xdr:col>
      <xdr:colOff>66675</xdr:colOff>
      <xdr:row>38</xdr:row>
      <xdr:rowOff>55880</xdr:rowOff>
    </xdr:to>
    <xdr:sp macro="" textlink="">
      <xdr:nvSpPr>
        <xdr:cNvPr id="85" name="円/楕円 84"/>
        <xdr:cNvSpPr/>
      </xdr:nvSpPr>
      <xdr:spPr>
        <a:xfrm>
          <a:off x="4775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97807</xdr:rowOff>
    </xdr:from>
    <xdr:ext cx="762000" cy="259045"/>
    <xdr:sp macro="" textlink="">
      <xdr:nvSpPr>
        <xdr:cNvPr id="86" name="人件費該当値テキスト"/>
        <xdr:cNvSpPr txBox="1"/>
      </xdr:nvSpPr>
      <xdr:spPr>
        <a:xfrm>
          <a:off x="4914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140970</xdr:rowOff>
    </xdr:from>
    <xdr:to>
      <xdr:col>5</xdr:col>
      <xdr:colOff>600075</xdr:colOff>
      <xdr:row>38</xdr:row>
      <xdr:rowOff>71120</xdr:rowOff>
    </xdr:to>
    <xdr:sp macro="" textlink="">
      <xdr:nvSpPr>
        <xdr:cNvPr id="87" name="円/楕円 86"/>
        <xdr:cNvSpPr/>
      </xdr:nvSpPr>
      <xdr:spPr>
        <a:xfrm>
          <a:off x="3937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55897</xdr:rowOff>
    </xdr:from>
    <xdr:ext cx="736600" cy="259045"/>
    <xdr:sp macro="" textlink="">
      <xdr:nvSpPr>
        <xdr:cNvPr id="88" name="テキスト ボックス 87"/>
        <xdr:cNvSpPr txBox="1"/>
      </xdr:nvSpPr>
      <xdr:spPr>
        <a:xfrm>
          <a:off x="3606800" y="657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110490</xdr:rowOff>
    </xdr:from>
    <xdr:to>
      <xdr:col>4</xdr:col>
      <xdr:colOff>396875</xdr:colOff>
      <xdr:row>38</xdr:row>
      <xdr:rowOff>40640</xdr:rowOff>
    </xdr:to>
    <xdr:sp macro="" textlink="">
      <xdr:nvSpPr>
        <xdr:cNvPr id="89" name="円/楕円 88"/>
        <xdr:cNvSpPr/>
      </xdr:nvSpPr>
      <xdr:spPr>
        <a:xfrm>
          <a:off x="3048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25417</xdr:rowOff>
    </xdr:from>
    <xdr:ext cx="762000" cy="259045"/>
    <xdr:sp macro="" textlink="">
      <xdr:nvSpPr>
        <xdr:cNvPr id="90" name="テキスト ボックス 89"/>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38100</xdr:rowOff>
    </xdr:from>
    <xdr:to>
      <xdr:col>3</xdr:col>
      <xdr:colOff>193675</xdr:colOff>
      <xdr:row>38</xdr:row>
      <xdr:rowOff>139700</xdr:rowOff>
    </xdr:to>
    <xdr:sp macro="" textlink="">
      <xdr:nvSpPr>
        <xdr:cNvPr id="91" name="円/楕円 90"/>
        <xdr:cNvSpPr/>
      </xdr:nvSpPr>
      <xdr:spPr>
        <a:xfrm>
          <a:off x="2159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92" name="テキスト ボックス 91"/>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45720</xdr:rowOff>
    </xdr:from>
    <xdr:to>
      <xdr:col>1</xdr:col>
      <xdr:colOff>676275</xdr:colOff>
      <xdr:row>38</xdr:row>
      <xdr:rowOff>147320</xdr:rowOff>
    </xdr:to>
    <xdr:sp macro="" textlink="">
      <xdr:nvSpPr>
        <xdr:cNvPr id="93" name="円/楕円 92"/>
        <xdr:cNvSpPr/>
      </xdr:nvSpPr>
      <xdr:spPr>
        <a:xfrm>
          <a:off x="1270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132097</xdr:rowOff>
    </xdr:from>
    <xdr:ext cx="762000" cy="259045"/>
    <xdr:sp macro="" textlink="">
      <xdr:nvSpPr>
        <xdr:cNvPr id="94" name="テキスト ボックス 93"/>
        <xdr:cNvSpPr txBox="1"/>
      </xdr:nvSpPr>
      <xdr:spPr>
        <a:xfrm>
          <a:off x="939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物件費の経常経費充当一般財源等における比率は</a:t>
          </a:r>
          <a:r>
            <a:rPr kumimoji="1" lang="en-US" altLang="ja-JP" sz="1300">
              <a:latin typeface="ＭＳ Ｐゴシック"/>
            </a:rPr>
            <a:t>1.2</a:t>
          </a:r>
          <a:r>
            <a:rPr kumimoji="1" lang="ja-JP" altLang="en-US" sz="1300">
              <a:latin typeface="ＭＳ Ｐゴシック"/>
            </a:rPr>
            <a:t>ポイント上昇しています。</a:t>
          </a:r>
        </a:p>
        <a:p>
          <a:r>
            <a:rPr kumimoji="1" lang="ja-JP" altLang="en-US" sz="1300">
              <a:latin typeface="ＭＳ Ｐゴシック"/>
            </a:rPr>
            <a:t>　新たな斎場の本格稼働による委託料の増などによるものです。</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161290</xdr:rowOff>
    </xdr:from>
    <xdr:to>
      <xdr:col>24</xdr:col>
      <xdr:colOff>31750</xdr:colOff>
      <xdr:row>21</xdr:row>
      <xdr:rowOff>86995</xdr:rowOff>
    </xdr:to>
    <xdr:cxnSp macro="">
      <xdr:nvCxnSpPr>
        <xdr:cNvPr id="118" name="直線コネクタ 117"/>
        <xdr:cNvCxnSpPr/>
      </xdr:nvCxnSpPr>
      <xdr:spPr>
        <a:xfrm flipV="1">
          <a:off x="16510000" y="2390140"/>
          <a:ext cx="0" cy="1297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59072</xdr:rowOff>
    </xdr:from>
    <xdr:ext cx="762000" cy="259045"/>
    <xdr:sp macro="" textlink="">
      <xdr:nvSpPr>
        <xdr:cNvPr id="119" name="物件費最小値テキスト"/>
        <xdr:cNvSpPr txBox="1"/>
      </xdr:nvSpPr>
      <xdr:spPr>
        <a:xfrm>
          <a:off x="16598900" y="365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a:t>
          </a:r>
          <a:endParaRPr kumimoji="1" lang="ja-JP" altLang="en-US" sz="1000" b="1">
            <a:latin typeface="ＭＳ Ｐゴシック"/>
          </a:endParaRPr>
        </a:p>
      </xdr:txBody>
    </xdr:sp>
    <xdr:clientData/>
  </xdr:oneCellAnchor>
  <xdr:twoCellAnchor>
    <xdr:from>
      <xdr:col>23</xdr:col>
      <xdr:colOff>628650</xdr:colOff>
      <xdr:row>21</xdr:row>
      <xdr:rowOff>86995</xdr:rowOff>
    </xdr:from>
    <xdr:to>
      <xdr:col>24</xdr:col>
      <xdr:colOff>120650</xdr:colOff>
      <xdr:row>21</xdr:row>
      <xdr:rowOff>86995</xdr:rowOff>
    </xdr:to>
    <xdr:cxnSp macro="">
      <xdr:nvCxnSpPr>
        <xdr:cNvPr id="120" name="直線コネクタ 119"/>
        <xdr:cNvCxnSpPr/>
      </xdr:nvCxnSpPr>
      <xdr:spPr>
        <a:xfrm>
          <a:off x="16421100" y="3687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76217</xdr:rowOff>
    </xdr:from>
    <xdr:ext cx="762000" cy="259045"/>
    <xdr:sp macro="" textlink="">
      <xdr:nvSpPr>
        <xdr:cNvPr id="121"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23</xdr:col>
      <xdr:colOff>628650</xdr:colOff>
      <xdr:row>13</xdr:row>
      <xdr:rowOff>161290</xdr:rowOff>
    </xdr:from>
    <xdr:to>
      <xdr:col>24</xdr:col>
      <xdr:colOff>120650</xdr:colOff>
      <xdr:row>13</xdr:row>
      <xdr:rowOff>161290</xdr:rowOff>
    </xdr:to>
    <xdr:cxnSp macro="">
      <xdr:nvCxnSpPr>
        <xdr:cNvPr id="122" name="直線コネクタ 121"/>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144145</xdr:rowOff>
    </xdr:from>
    <xdr:to>
      <xdr:col>24</xdr:col>
      <xdr:colOff>31750</xdr:colOff>
      <xdr:row>17</xdr:row>
      <xdr:rowOff>41275</xdr:rowOff>
    </xdr:to>
    <xdr:cxnSp macro="">
      <xdr:nvCxnSpPr>
        <xdr:cNvPr id="123" name="直線コネクタ 122"/>
        <xdr:cNvCxnSpPr/>
      </xdr:nvCxnSpPr>
      <xdr:spPr>
        <a:xfrm>
          <a:off x="15671800" y="2887345"/>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35577</xdr:rowOff>
    </xdr:from>
    <xdr:ext cx="762000" cy="259045"/>
    <xdr:sp macro="" textlink="">
      <xdr:nvSpPr>
        <xdr:cNvPr id="124" name="物件費平均値テキスト"/>
        <xdr:cNvSpPr txBox="1"/>
      </xdr:nvSpPr>
      <xdr:spPr>
        <a:xfrm>
          <a:off x="16598900" y="2607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19050</xdr:rowOff>
    </xdr:from>
    <xdr:to>
      <xdr:col>24</xdr:col>
      <xdr:colOff>82550</xdr:colOff>
      <xdr:row>16</xdr:row>
      <xdr:rowOff>120650</xdr:rowOff>
    </xdr:to>
    <xdr:sp macro="" textlink="">
      <xdr:nvSpPr>
        <xdr:cNvPr id="125" name="フローチャート : 判断 124"/>
        <xdr:cNvSpPr/>
      </xdr:nvSpPr>
      <xdr:spPr>
        <a:xfrm>
          <a:off x="16459200" y="276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144145</xdr:rowOff>
    </xdr:from>
    <xdr:to>
      <xdr:col>22</xdr:col>
      <xdr:colOff>565150</xdr:colOff>
      <xdr:row>16</xdr:row>
      <xdr:rowOff>155575</xdr:rowOff>
    </xdr:to>
    <xdr:cxnSp macro="">
      <xdr:nvCxnSpPr>
        <xdr:cNvPr id="126" name="直線コネクタ 125"/>
        <xdr:cNvCxnSpPr/>
      </xdr:nvCxnSpPr>
      <xdr:spPr>
        <a:xfrm flipV="1">
          <a:off x="14782800" y="288734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144780</xdr:rowOff>
    </xdr:from>
    <xdr:to>
      <xdr:col>22</xdr:col>
      <xdr:colOff>615950</xdr:colOff>
      <xdr:row>16</xdr:row>
      <xdr:rowOff>74930</xdr:rowOff>
    </xdr:to>
    <xdr:sp macro="" textlink="">
      <xdr:nvSpPr>
        <xdr:cNvPr id="127" name="フローチャート : 判断 126"/>
        <xdr:cNvSpPr/>
      </xdr:nvSpPr>
      <xdr:spPr>
        <a:xfrm>
          <a:off x="156210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85107</xdr:rowOff>
    </xdr:from>
    <xdr:ext cx="736600" cy="259045"/>
    <xdr:sp macro="" textlink="">
      <xdr:nvSpPr>
        <xdr:cNvPr id="128" name="テキスト ボックス 127"/>
        <xdr:cNvSpPr txBox="1"/>
      </xdr:nvSpPr>
      <xdr:spPr>
        <a:xfrm>
          <a:off x="15290800" y="2485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138430</xdr:rowOff>
    </xdr:from>
    <xdr:to>
      <xdr:col>21</xdr:col>
      <xdr:colOff>361950</xdr:colOff>
      <xdr:row>16</xdr:row>
      <xdr:rowOff>155575</xdr:rowOff>
    </xdr:to>
    <xdr:cxnSp macro="">
      <xdr:nvCxnSpPr>
        <xdr:cNvPr id="129" name="直線コネクタ 128"/>
        <xdr:cNvCxnSpPr/>
      </xdr:nvCxnSpPr>
      <xdr:spPr>
        <a:xfrm>
          <a:off x="13893800" y="28816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121920</xdr:rowOff>
    </xdr:from>
    <xdr:to>
      <xdr:col>21</xdr:col>
      <xdr:colOff>412750</xdr:colOff>
      <xdr:row>16</xdr:row>
      <xdr:rowOff>52070</xdr:rowOff>
    </xdr:to>
    <xdr:sp macro="" textlink="">
      <xdr:nvSpPr>
        <xdr:cNvPr id="130" name="フローチャート : 判断 129"/>
        <xdr:cNvSpPr/>
      </xdr:nvSpPr>
      <xdr:spPr>
        <a:xfrm>
          <a:off x="14732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62247</xdr:rowOff>
    </xdr:from>
    <xdr:ext cx="762000" cy="259045"/>
    <xdr:sp macro="" textlink="">
      <xdr:nvSpPr>
        <xdr:cNvPr id="131" name="テキスト ボックス 130"/>
        <xdr:cNvSpPr txBox="1"/>
      </xdr:nvSpPr>
      <xdr:spPr>
        <a:xfrm>
          <a:off x="14401800" y="246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86995</xdr:rowOff>
    </xdr:from>
    <xdr:to>
      <xdr:col>20</xdr:col>
      <xdr:colOff>158750</xdr:colOff>
      <xdr:row>16</xdr:row>
      <xdr:rowOff>138430</xdr:rowOff>
    </xdr:to>
    <xdr:cxnSp macro="">
      <xdr:nvCxnSpPr>
        <xdr:cNvPr id="132" name="直線コネクタ 131"/>
        <xdr:cNvCxnSpPr/>
      </xdr:nvCxnSpPr>
      <xdr:spPr>
        <a:xfrm>
          <a:off x="13004800" y="28301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93345</xdr:rowOff>
    </xdr:from>
    <xdr:to>
      <xdr:col>20</xdr:col>
      <xdr:colOff>209550</xdr:colOff>
      <xdr:row>16</xdr:row>
      <xdr:rowOff>23495</xdr:rowOff>
    </xdr:to>
    <xdr:sp macro="" textlink="">
      <xdr:nvSpPr>
        <xdr:cNvPr id="133" name="フローチャート : 判断 132"/>
        <xdr:cNvSpPr/>
      </xdr:nvSpPr>
      <xdr:spPr>
        <a:xfrm>
          <a:off x="13843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33672</xdr:rowOff>
    </xdr:from>
    <xdr:ext cx="762000" cy="259045"/>
    <xdr:sp macro="" textlink="">
      <xdr:nvSpPr>
        <xdr:cNvPr id="134" name="テキスト ボックス 133"/>
        <xdr:cNvSpPr txBox="1"/>
      </xdr:nvSpPr>
      <xdr:spPr>
        <a:xfrm>
          <a:off x="13512800" y="243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70485</xdr:rowOff>
    </xdr:from>
    <xdr:to>
      <xdr:col>19</xdr:col>
      <xdr:colOff>6350</xdr:colOff>
      <xdr:row>16</xdr:row>
      <xdr:rowOff>635</xdr:rowOff>
    </xdr:to>
    <xdr:sp macro="" textlink="">
      <xdr:nvSpPr>
        <xdr:cNvPr id="135" name="フローチャート : 判断 134"/>
        <xdr:cNvSpPr/>
      </xdr:nvSpPr>
      <xdr:spPr>
        <a:xfrm>
          <a:off x="12954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10812</xdr:rowOff>
    </xdr:from>
    <xdr:ext cx="762000" cy="259045"/>
    <xdr:sp macro="" textlink="">
      <xdr:nvSpPr>
        <xdr:cNvPr id="136" name="テキスト ボックス 135"/>
        <xdr:cNvSpPr txBox="1"/>
      </xdr:nvSpPr>
      <xdr:spPr>
        <a:xfrm>
          <a:off x="12623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161925</xdr:rowOff>
    </xdr:from>
    <xdr:to>
      <xdr:col>24</xdr:col>
      <xdr:colOff>82550</xdr:colOff>
      <xdr:row>17</xdr:row>
      <xdr:rowOff>92075</xdr:rowOff>
    </xdr:to>
    <xdr:sp macro="" textlink="">
      <xdr:nvSpPr>
        <xdr:cNvPr id="142" name="円/楕円 141"/>
        <xdr:cNvSpPr/>
      </xdr:nvSpPr>
      <xdr:spPr>
        <a:xfrm>
          <a:off x="16459200" y="290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134002</xdr:rowOff>
    </xdr:from>
    <xdr:ext cx="762000" cy="259045"/>
    <xdr:sp macro="" textlink="">
      <xdr:nvSpPr>
        <xdr:cNvPr id="143" name="物件費該当値テキスト"/>
        <xdr:cNvSpPr txBox="1"/>
      </xdr:nvSpPr>
      <xdr:spPr>
        <a:xfrm>
          <a:off x="16598900" y="2877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93345</xdr:rowOff>
    </xdr:from>
    <xdr:to>
      <xdr:col>22</xdr:col>
      <xdr:colOff>615950</xdr:colOff>
      <xdr:row>17</xdr:row>
      <xdr:rowOff>23495</xdr:rowOff>
    </xdr:to>
    <xdr:sp macro="" textlink="">
      <xdr:nvSpPr>
        <xdr:cNvPr id="144" name="円/楕円 143"/>
        <xdr:cNvSpPr/>
      </xdr:nvSpPr>
      <xdr:spPr>
        <a:xfrm>
          <a:off x="15621000" y="283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8272</xdr:rowOff>
    </xdr:from>
    <xdr:ext cx="736600" cy="259045"/>
    <xdr:sp macro="" textlink="">
      <xdr:nvSpPr>
        <xdr:cNvPr id="145" name="テキスト ボックス 144"/>
        <xdr:cNvSpPr txBox="1"/>
      </xdr:nvSpPr>
      <xdr:spPr>
        <a:xfrm>
          <a:off x="15290800" y="2922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104775</xdr:rowOff>
    </xdr:from>
    <xdr:to>
      <xdr:col>21</xdr:col>
      <xdr:colOff>412750</xdr:colOff>
      <xdr:row>17</xdr:row>
      <xdr:rowOff>34925</xdr:rowOff>
    </xdr:to>
    <xdr:sp macro="" textlink="">
      <xdr:nvSpPr>
        <xdr:cNvPr id="146" name="円/楕円 145"/>
        <xdr:cNvSpPr/>
      </xdr:nvSpPr>
      <xdr:spPr>
        <a:xfrm>
          <a:off x="147320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19702</xdr:rowOff>
    </xdr:from>
    <xdr:ext cx="762000" cy="259045"/>
    <xdr:sp macro="" textlink="">
      <xdr:nvSpPr>
        <xdr:cNvPr id="147" name="テキスト ボックス 146"/>
        <xdr:cNvSpPr txBox="1"/>
      </xdr:nvSpPr>
      <xdr:spPr>
        <a:xfrm>
          <a:off x="14401800" y="293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87630</xdr:rowOff>
    </xdr:from>
    <xdr:to>
      <xdr:col>20</xdr:col>
      <xdr:colOff>209550</xdr:colOff>
      <xdr:row>17</xdr:row>
      <xdr:rowOff>17780</xdr:rowOff>
    </xdr:to>
    <xdr:sp macro="" textlink="">
      <xdr:nvSpPr>
        <xdr:cNvPr id="148" name="円/楕円 147"/>
        <xdr:cNvSpPr/>
      </xdr:nvSpPr>
      <xdr:spPr>
        <a:xfrm>
          <a:off x="13843000" y="283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2557</xdr:rowOff>
    </xdr:from>
    <xdr:ext cx="762000" cy="259045"/>
    <xdr:sp macro="" textlink="">
      <xdr:nvSpPr>
        <xdr:cNvPr id="149" name="テキスト ボックス 148"/>
        <xdr:cNvSpPr txBox="1"/>
      </xdr:nvSpPr>
      <xdr:spPr>
        <a:xfrm>
          <a:off x="13512800" y="291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36195</xdr:rowOff>
    </xdr:from>
    <xdr:to>
      <xdr:col>19</xdr:col>
      <xdr:colOff>6350</xdr:colOff>
      <xdr:row>16</xdr:row>
      <xdr:rowOff>137795</xdr:rowOff>
    </xdr:to>
    <xdr:sp macro="" textlink="">
      <xdr:nvSpPr>
        <xdr:cNvPr id="150" name="円/楕円 149"/>
        <xdr:cNvSpPr/>
      </xdr:nvSpPr>
      <xdr:spPr>
        <a:xfrm>
          <a:off x="12954000" y="277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122572</xdr:rowOff>
    </xdr:from>
    <xdr:ext cx="762000" cy="259045"/>
    <xdr:sp macro="" textlink="">
      <xdr:nvSpPr>
        <xdr:cNvPr id="151" name="テキスト ボックス 150"/>
        <xdr:cNvSpPr txBox="1"/>
      </xdr:nvSpPr>
      <xdr:spPr>
        <a:xfrm>
          <a:off x="12623800" y="286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扶助費の経常経費充当一般財源等における比率は</a:t>
          </a:r>
          <a:r>
            <a:rPr kumimoji="1" lang="en-US" altLang="ja-JP" sz="1300">
              <a:latin typeface="ＭＳ Ｐゴシック"/>
            </a:rPr>
            <a:t>0.3</a:t>
          </a:r>
          <a:r>
            <a:rPr kumimoji="1" lang="ja-JP" altLang="en-US" sz="1300">
              <a:latin typeface="ＭＳ Ｐゴシック"/>
            </a:rPr>
            <a:t>ポイント上昇しています。</a:t>
          </a:r>
        </a:p>
        <a:p>
          <a:r>
            <a:rPr kumimoji="1" lang="ja-JP" altLang="en-US" sz="1300">
              <a:latin typeface="ＭＳ Ｐゴシック"/>
            </a:rPr>
            <a:t>　臨時福祉給付金給付事業が減少となったものの、障害者総合支援法関係事業などの増加により前年度比で増加となったことによるものです。</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37193</xdr:rowOff>
    </xdr:to>
    <xdr:cxnSp macro="">
      <xdr:nvCxnSpPr>
        <xdr:cNvPr id="181" name="直線コネクタ 180"/>
        <xdr:cNvCxnSpPr/>
      </xdr:nvCxnSpPr>
      <xdr:spPr>
        <a:xfrm flipV="1">
          <a:off x="4826000" y="902607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2"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3" name="直線コネクタ 182"/>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86178</xdr:rowOff>
    </xdr:from>
    <xdr:to>
      <xdr:col>7</xdr:col>
      <xdr:colOff>15875</xdr:colOff>
      <xdr:row>53</xdr:row>
      <xdr:rowOff>135165</xdr:rowOff>
    </xdr:to>
    <xdr:cxnSp macro="">
      <xdr:nvCxnSpPr>
        <xdr:cNvPr id="186" name="直線コネクタ 185"/>
        <xdr:cNvCxnSpPr/>
      </xdr:nvCxnSpPr>
      <xdr:spPr>
        <a:xfrm>
          <a:off x="3987800" y="9173028"/>
          <a:ext cx="8382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7455</xdr:rowOff>
    </xdr:from>
    <xdr:ext cx="762000" cy="259045"/>
    <xdr:sp macro="" textlink="">
      <xdr:nvSpPr>
        <xdr:cNvPr id="187" name="扶助費平均値テキスト"/>
        <xdr:cNvSpPr txBox="1"/>
      </xdr:nvSpPr>
      <xdr:spPr>
        <a:xfrm>
          <a:off x="4914900" y="9780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35378</xdr:rowOff>
    </xdr:from>
    <xdr:to>
      <xdr:col>7</xdr:col>
      <xdr:colOff>66675</xdr:colOff>
      <xdr:row>57</xdr:row>
      <xdr:rowOff>136978</xdr:rowOff>
    </xdr:to>
    <xdr:sp macro="" textlink="">
      <xdr:nvSpPr>
        <xdr:cNvPr id="188" name="フローチャート : 判断 187"/>
        <xdr:cNvSpPr/>
      </xdr:nvSpPr>
      <xdr:spPr>
        <a:xfrm>
          <a:off x="47752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4535</xdr:rowOff>
    </xdr:from>
    <xdr:to>
      <xdr:col>5</xdr:col>
      <xdr:colOff>549275</xdr:colOff>
      <xdr:row>53</xdr:row>
      <xdr:rowOff>86178</xdr:rowOff>
    </xdr:to>
    <xdr:cxnSp macro="">
      <xdr:nvCxnSpPr>
        <xdr:cNvPr id="189" name="直線コネクタ 188"/>
        <xdr:cNvCxnSpPr/>
      </xdr:nvCxnSpPr>
      <xdr:spPr>
        <a:xfrm>
          <a:off x="3098800" y="9091385"/>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125185</xdr:rowOff>
    </xdr:from>
    <xdr:to>
      <xdr:col>5</xdr:col>
      <xdr:colOff>600075</xdr:colOff>
      <xdr:row>57</xdr:row>
      <xdr:rowOff>55335</xdr:rowOff>
    </xdr:to>
    <xdr:sp macro="" textlink="">
      <xdr:nvSpPr>
        <xdr:cNvPr id="190" name="フローチャート : 判断 189"/>
        <xdr:cNvSpPr/>
      </xdr:nvSpPr>
      <xdr:spPr>
        <a:xfrm>
          <a:off x="3937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40112</xdr:rowOff>
    </xdr:from>
    <xdr:ext cx="736600" cy="259045"/>
    <xdr:sp macro="" textlink="">
      <xdr:nvSpPr>
        <xdr:cNvPr id="191" name="テキスト ボックス 190"/>
        <xdr:cNvSpPr txBox="1"/>
      </xdr:nvSpPr>
      <xdr:spPr>
        <a:xfrm>
          <a:off x="3606800" y="9812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4535</xdr:rowOff>
    </xdr:from>
    <xdr:to>
      <xdr:col>4</xdr:col>
      <xdr:colOff>346075</xdr:colOff>
      <xdr:row>54</xdr:row>
      <xdr:rowOff>12700</xdr:rowOff>
    </xdr:to>
    <xdr:cxnSp macro="">
      <xdr:nvCxnSpPr>
        <xdr:cNvPr id="192" name="直線コネクタ 191"/>
        <xdr:cNvCxnSpPr/>
      </xdr:nvCxnSpPr>
      <xdr:spPr>
        <a:xfrm flipV="1">
          <a:off x="2209800" y="9091385"/>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54</xdr:row>
      <xdr:rowOff>12700</xdr:rowOff>
    </xdr:to>
    <xdr:cxnSp macro="">
      <xdr:nvCxnSpPr>
        <xdr:cNvPr id="195" name="直線コネクタ 194"/>
        <xdr:cNvCxnSpPr/>
      </xdr:nvCxnSpPr>
      <xdr:spPr>
        <a:xfrm>
          <a:off x="1320800" y="90424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6" name="フローチャート : 判断 195"/>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7" name="テキスト ボックス 196"/>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84365</xdr:rowOff>
    </xdr:from>
    <xdr:to>
      <xdr:col>1</xdr:col>
      <xdr:colOff>676275</xdr:colOff>
      <xdr:row>56</xdr:row>
      <xdr:rowOff>14515</xdr:rowOff>
    </xdr:to>
    <xdr:sp macro="" textlink="">
      <xdr:nvSpPr>
        <xdr:cNvPr id="198" name="フローチャート : 判断 197"/>
        <xdr:cNvSpPr/>
      </xdr:nvSpPr>
      <xdr:spPr>
        <a:xfrm>
          <a:off x="1270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170742</xdr:rowOff>
    </xdr:from>
    <xdr:ext cx="762000" cy="259045"/>
    <xdr:sp macro="" textlink="">
      <xdr:nvSpPr>
        <xdr:cNvPr id="199" name="テキスト ボックス 198"/>
        <xdr:cNvSpPr txBox="1"/>
      </xdr:nvSpPr>
      <xdr:spPr>
        <a:xfrm>
          <a:off x="939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53</xdr:row>
      <xdr:rowOff>84365</xdr:rowOff>
    </xdr:from>
    <xdr:to>
      <xdr:col>7</xdr:col>
      <xdr:colOff>66675</xdr:colOff>
      <xdr:row>54</xdr:row>
      <xdr:rowOff>14515</xdr:rowOff>
    </xdr:to>
    <xdr:sp macro="" textlink="">
      <xdr:nvSpPr>
        <xdr:cNvPr id="205" name="円/楕円 204"/>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100892</xdr:rowOff>
    </xdr:from>
    <xdr:ext cx="762000" cy="259045"/>
    <xdr:sp macro="" textlink="">
      <xdr:nvSpPr>
        <xdr:cNvPr id="206" name="扶助費該当値テキスト"/>
        <xdr:cNvSpPr txBox="1"/>
      </xdr:nvSpPr>
      <xdr:spPr>
        <a:xfrm>
          <a:off x="49149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35378</xdr:rowOff>
    </xdr:from>
    <xdr:to>
      <xdr:col>5</xdr:col>
      <xdr:colOff>600075</xdr:colOff>
      <xdr:row>53</xdr:row>
      <xdr:rowOff>136978</xdr:rowOff>
    </xdr:to>
    <xdr:sp macro="" textlink="">
      <xdr:nvSpPr>
        <xdr:cNvPr id="207" name="円/楕円 206"/>
        <xdr:cNvSpPr/>
      </xdr:nvSpPr>
      <xdr:spPr>
        <a:xfrm>
          <a:off x="3937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147155</xdr:rowOff>
    </xdr:from>
    <xdr:ext cx="736600" cy="259045"/>
    <xdr:sp macro="" textlink="">
      <xdr:nvSpPr>
        <xdr:cNvPr id="208" name="テキスト ボックス 207"/>
        <xdr:cNvSpPr txBox="1"/>
      </xdr:nvSpPr>
      <xdr:spPr>
        <a:xfrm>
          <a:off x="3606800" y="889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125185</xdr:rowOff>
    </xdr:from>
    <xdr:to>
      <xdr:col>4</xdr:col>
      <xdr:colOff>396875</xdr:colOff>
      <xdr:row>53</xdr:row>
      <xdr:rowOff>55335</xdr:rowOff>
    </xdr:to>
    <xdr:sp macro="" textlink="">
      <xdr:nvSpPr>
        <xdr:cNvPr id="209" name="円/楕円 208"/>
        <xdr:cNvSpPr/>
      </xdr:nvSpPr>
      <xdr:spPr>
        <a:xfrm>
          <a:off x="3048000" y="904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65512</xdr:rowOff>
    </xdr:from>
    <xdr:ext cx="762000" cy="259045"/>
    <xdr:sp macro="" textlink="">
      <xdr:nvSpPr>
        <xdr:cNvPr id="210" name="テキスト ボックス 209"/>
        <xdr:cNvSpPr txBox="1"/>
      </xdr:nvSpPr>
      <xdr:spPr>
        <a:xfrm>
          <a:off x="2717800" y="8809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1" name="円/楕円 210"/>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2" name="テキスト ボックス 211"/>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13" name="円/楕円 212"/>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4" name="テキスト ボックス 213"/>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その他の経常経費充当一般財源等における比率は</a:t>
          </a:r>
          <a:r>
            <a:rPr kumimoji="1" lang="en-US" altLang="ja-JP" sz="1300">
              <a:latin typeface="ＭＳ Ｐゴシック"/>
            </a:rPr>
            <a:t>6.4</a:t>
          </a:r>
          <a:r>
            <a:rPr kumimoji="1" lang="ja-JP" altLang="en-US" sz="1300">
              <a:latin typeface="ＭＳ Ｐゴシック"/>
            </a:rPr>
            <a:t>ポイント低下しています。</a:t>
          </a:r>
        </a:p>
        <a:p>
          <a:r>
            <a:rPr kumimoji="1" lang="ja-JP" altLang="en-US" sz="1300">
              <a:latin typeface="ＭＳ Ｐゴシック"/>
            </a:rPr>
            <a:t>　前述した下水道事業会計の法適化による影響です。</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76200</xdr:rowOff>
    </xdr:from>
    <xdr:to>
      <xdr:col>24</xdr:col>
      <xdr:colOff>31750</xdr:colOff>
      <xdr:row>62</xdr:row>
      <xdr:rowOff>63500</xdr:rowOff>
    </xdr:to>
    <xdr:cxnSp macro="">
      <xdr:nvCxnSpPr>
        <xdr:cNvPr id="242" name="直線コネクタ 241"/>
        <xdr:cNvCxnSpPr/>
      </xdr:nvCxnSpPr>
      <xdr:spPr>
        <a:xfrm flipV="1">
          <a:off x="16510000" y="9334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35577</xdr:rowOff>
    </xdr:from>
    <xdr:ext cx="762000" cy="259045"/>
    <xdr:sp macro="" textlink="">
      <xdr:nvSpPr>
        <xdr:cNvPr id="243" name="その他最小値テキスト"/>
        <xdr:cNvSpPr txBox="1"/>
      </xdr:nvSpPr>
      <xdr:spPr>
        <a:xfrm>
          <a:off x="16598900" y="1066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23</xdr:col>
      <xdr:colOff>628650</xdr:colOff>
      <xdr:row>62</xdr:row>
      <xdr:rowOff>63500</xdr:rowOff>
    </xdr:from>
    <xdr:to>
      <xdr:col>24</xdr:col>
      <xdr:colOff>120650</xdr:colOff>
      <xdr:row>62</xdr:row>
      <xdr:rowOff>63500</xdr:rowOff>
    </xdr:to>
    <xdr:cxnSp macro="">
      <xdr:nvCxnSpPr>
        <xdr:cNvPr id="244" name="直線コネクタ 243"/>
        <xdr:cNvCxnSpPr/>
      </xdr:nvCxnSpPr>
      <xdr:spPr>
        <a:xfrm>
          <a:off x="16421100" y="1069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162577</xdr:rowOff>
    </xdr:from>
    <xdr:ext cx="762000" cy="259045"/>
    <xdr:sp macro="" textlink="">
      <xdr:nvSpPr>
        <xdr:cNvPr id="245" name="その他最大値テキスト"/>
        <xdr:cNvSpPr txBox="1"/>
      </xdr:nvSpPr>
      <xdr:spPr>
        <a:xfrm>
          <a:off x="165989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23</xdr:col>
      <xdr:colOff>628650</xdr:colOff>
      <xdr:row>54</xdr:row>
      <xdr:rowOff>76200</xdr:rowOff>
    </xdr:from>
    <xdr:to>
      <xdr:col>24</xdr:col>
      <xdr:colOff>120650</xdr:colOff>
      <xdr:row>54</xdr:row>
      <xdr:rowOff>76200</xdr:rowOff>
    </xdr:to>
    <xdr:cxnSp macro="">
      <xdr:nvCxnSpPr>
        <xdr:cNvPr id="246" name="直線コネクタ 245"/>
        <xdr:cNvCxnSpPr/>
      </xdr:nvCxnSpPr>
      <xdr:spPr>
        <a:xfrm>
          <a:off x="16421100" y="933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165100</xdr:rowOff>
    </xdr:from>
    <xdr:to>
      <xdr:col>24</xdr:col>
      <xdr:colOff>31750</xdr:colOff>
      <xdr:row>61</xdr:row>
      <xdr:rowOff>120650</xdr:rowOff>
    </xdr:to>
    <xdr:cxnSp macro="">
      <xdr:nvCxnSpPr>
        <xdr:cNvPr id="247" name="直線コネクタ 246"/>
        <xdr:cNvCxnSpPr/>
      </xdr:nvCxnSpPr>
      <xdr:spPr>
        <a:xfrm flipV="1">
          <a:off x="15671800" y="9766300"/>
          <a:ext cx="838200" cy="812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143527</xdr:rowOff>
    </xdr:from>
    <xdr:ext cx="762000" cy="259045"/>
    <xdr:sp macro="" textlink="">
      <xdr:nvSpPr>
        <xdr:cNvPr id="248" name="その他平均値テキスト"/>
        <xdr:cNvSpPr txBox="1"/>
      </xdr:nvSpPr>
      <xdr:spPr>
        <a:xfrm>
          <a:off x="16598900" y="991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0</xdr:rowOff>
    </xdr:from>
    <xdr:to>
      <xdr:col>24</xdr:col>
      <xdr:colOff>82550</xdr:colOff>
      <xdr:row>58</xdr:row>
      <xdr:rowOff>101600</xdr:rowOff>
    </xdr:to>
    <xdr:sp macro="" textlink="">
      <xdr:nvSpPr>
        <xdr:cNvPr id="249" name="フローチャート : 判断 248"/>
        <xdr:cNvSpPr/>
      </xdr:nvSpPr>
      <xdr:spPr>
        <a:xfrm>
          <a:off x="164592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61</xdr:row>
      <xdr:rowOff>107950</xdr:rowOff>
    </xdr:from>
    <xdr:to>
      <xdr:col>22</xdr:col>
      <xdr:colOff>565150</xdr:colOff>
      <xdr:row>61</xdr:row>
      <xdr:rowOff>120650</xdr:rowOff>
    </xdr:to>
    <xdr:cxnSp macro="">
      <xdr:nvCxnSpPr>
        <xdr:cNvPr id="250" name="直線コネクタ 249"/>
        <xdr:cNvCxnSpPr/>
      </xdr:nvCxnSpPr>
      <xdr:spPr>
        <a:xfrm>
          <a:off x="14782800" y="10566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25400</xdr:rowOff>
    </xdr:from>
    <xdr:to>
      <xdr:col>22</xdr:col>
      <xdr:colOff>615950</xdr:colOff>
      <xdr:row>58</xdr:row>
      <xdr:rowOff>127000</xdr:rowOff>
    </xdr:to>
    <xdr:sp macro="" textlink="">
      <xdr:nvSpPr>
        <xdr:cNvPr id="251" name="フローチャート : 判断 250"/>
        <xdr:cNvSpPr/>
      </xdr:nvSpPr>
      <xdr:spPr>
        <a:xfrm>
          <a:off x="15621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137177</xdr:rowOff>
    </xdr:from>
    <xdr:ext cx="736600" cy="259045"/>
    <xdr:sp macro="" textlink="">
      <xdr:nvSpPr>
        <xdr:cNvPr id="252" name="テキスト ボックス 251"/>
        <xdr:cNvSpPr txBox="1"/>
      </xdr:nvSpPr>
      <xdr:spPr>
        <a:xfrm>
          <a:off x="15290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61</xdr:row>
      <xdr:rowOff>6350</xdr:rowOff>
    </xdr:from>
    <xdr:to>
      <xdr:col>21</xdr:col>
      <xdr:colOff>361950</xdr:colOff>
      <xdr:row>61</xdr:row>
      <xdr:rowOff>107950</xdr:rowOff>
    </xdr:to>
    <xdr:cxnSp macro="">
      <xdr:nvCxnSpPr>
        <xdr:cNvPr id="253" name="直線コネクタ 252"/>
        <xdr:cNvCxnSpPr/>
      </xdr:nvCxnSpPr>
      <xdr:spPr>
        <a:xfrm>
          <a:off x="13893800" y="10464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133350</xdr:rowOff>
    </xdr:from>
    <xdr:to>
      <xdr:col>21</xdr:col>
      <xdr:colOff>412750</xdr:colOff>
      <xdr:row>58</xdr:row>
      <xdr:rowOff>63500</xdr:rowOff>
    </xdr:to>
    <xdr:sp macro="" textlink="">
      <xdr:nvSpPr>
        <xdr:cNvPr id="254" name="フローチャート : 判断 253"/>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55" name="テキスト ボックス 254"/>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139700</xdr:rowOff>
    </xdr:from>
    <xdr:to>
      <xdr:col>20</xdr:col>
      <xdr:colOff>158750</xdr:colOff>
      <xdr:row>61</xdr:row>
      <xdr:rowOff>6350</xdr:rowOff>
    </xdr:to>
    <xdr:cxnSp macro="">
      <xdr:nvCxnSpPr>
        <xdr:cNvPr id="256" name="直線コネクタ 255"/>
        <xdr:cNvCxnSpPr/>
      </xdr:nvCxnSpPr>
      <xdr:spPr>
        <a:xfrm>
          <a:off x="13004800" y="10426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107950</xdr:rowOff>
    </xdr:from>
    <xdr:to>
      <xdr:col>20</xdr:col>
      <xdr:colOff>209550</xdr:colOff>
      <xdr:row>58</xdr:row>
      <xdr:rowOff>38100</xdr:rowOff>
    </xdr:to>
    <xdr:sp macro="" textlink="">
      <xdr:nvSpPr>
        <xdr:cNvPr id="257" name="フローチャート : 判断 256"/>
        <xdr:cNvSpPr/>
      </xdr:nvSpPr>
      <xdr:spPr>
        <a:xfrm>
          <a:off x="13843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48277</xdr:rowOff>
    </xdr:from>
    <xdr:ext cx="762000" cy="259045"/>
    <xdr:sp macro="" textlink="">
      <xdr:nvSpPr>
        <xdr:cNvPr id="258" name="テキスト ボックス 257"/>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82550</xdr:rowOff>
    </xdr:from>
    <xdr:to>
      <xdr:col>19</xdr:col>
      <xdr:colOff>6350</xdr:colOff>
      <xdr:row>58</xdr:row>
      <xdr:rowOff>12700</xdr:rowOff>
    </xdr:to>
    <xdr:sp macro="" textlink="">
      <xdr:nvSpPr>
        <xdr:cNvPr id="259" name="フローチャート : 判断 258"/>
        <xdr:cNvSpPr/>
      </xdr:nvSpPr>
      <xdr:spPr>
        <a:xfrm>
          <a:off x="12954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22877</xdr:rowOff>
    </xdr:from>
    <xdr:ext cx="762000" cy="259045"/>
    <xdr:sp macro="" textlink="">
      <xdr:nvSpPr>
        <xdr:cNvPr id="260" name="テキスト ボックス 259"/>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66" name="円/楕円 265"/>
        <xdr:cNvSpPr/>
      </xdr:nvSpPr>
      <xdr:spPr>
        <a:xfrm>
          <a:off x="16459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130827</xdr:rowOff>
    </xdr:from>
    <xdr:ext cx="762000" cy="259045"/>
    <xdr:sp macro="" textlink="">
      <xdr:nvSpPr>
        <xdr:cNvPr id="267" name="その他該当値テキスト"/>
        <xdr:cNvSpPr txBox="1"/>
      </xdr:nvSpPr>
      <xdr:spPr>
        <a:xfrm>
          <a:off x="165989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61</xdr:row>
      <xdr:rowOff>69850</xdr:rowOff>
    </xdr:from>
    <xdr:to>
      <xdr:col>22</xdr:col>
      <xdr:colOff>615950</xdr:colOff>
      <xdr:row>62</xdr:row>
      <xdr:rowOff>0</xdr:rowOff>
    </xdr:to>
    <xdr:sp macro="" textlink="">
      <xdr:nvSpPr>
        <xdr:cNvPr id="268" name="円/楕円 267"/>
        <xdr:cNvSpPr/>
      </xdr:nvSpPr>
      <xdr:spPr>
        <a:xfrm>
          <a:off x="15621000" y="1052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156227</xdr:rowOff>
    </xdr:from>
    <xdr:ext cx="736600" cy="259045"/>
    <xdr:sp macro="" textlink="">
      <xdr:nvSpPr>
        <xdr:cNvPr id="269" name="テキスト ボックス 268"/>
        <xdr:cNvSpPr txBox="1"/>
      </xdr:nvSpPr>
      <xdr:spPr>
        <a:xfrm>
          <a:off x="15290800" y="1061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61</xdr:row>
      <xdr:rowOff>57150</xdr:rowOff>
    </xdr:from>
    <xdr:to>
      <xdr:col>21</xdr:col>
      <xdr:colOff>412750</xdr:colOff>
      <xdr:row>61</xdr:row>
      <xdr:rowOff>158750</xdr:rowOff>
    </xdr:to>
    <xdr:sp macro="" textlink="">
      <xdr:nvSpPr>
        <xdr:cNvPr id="270" name="円/楕円 269"/>
        <xdr:cNvSpPr/>
      </xdr:nvSpPr>
      <xdr:spPr>
        <a:xfrm>
          <a:off x="147320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143527</xdr:rowOff>
    </xdr:from>
    <xdr:ext cx="762000" cy="259045"/>
    <xdr:sp macro="" textlink="">
      <xdr:nvSpPr>
        <xdr:cNvPr id="271" name="テキスト ボックス 270"/>
        <xdr:cNvSpPr txBox="1"/>
      </xdr:nvSpPr>
      <xdr:spPr>
        <a:xfrm>
          <a:off x="14401800" y="1060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127000</xdr:rowOff>
    </xdr:from>
    <xdr:to>
      <xdr:col>20</xdr:col>
      <xdr:colOff>209550</xdr:colOff>
      <xdr:row>61</xdr:row>
      <xdr:rowOff>57150</xdr:rowOff>
    </xdr:to>
    <xdr:sp macro="" textlink="">
      <xdr:nvSpPr>
        <xdr:cNvPr id="272" name="円/楕円 271"/>
        <xdr:cNvSpPr/>
      </xdr:nvSpPr>
      <xdr:spPr>
        <a:xfrm>
          <a:off x="13843000" y="104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41927</xdr:rowOff>
    </xdr:from>
    <xdr:ext cx="762000" cy="259045"/>
    <xdr:sp macro="" textlink="">
      <xdr:nvSpPr>
        <xdr:cNvPr id="273" name="テキスト ボックス 272"/>
        <xdr:cNvSpPr txBox="1"/>
      </xdr:nvSpPr>
      <xdr:spPr>
        <a:xfrm>
          <a:off x="135128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88900</xdr:rowOff>
    </xdr:from>
    <xdr:to>
      <xdr:col>19</xdr:col>
      <xdr:colOff>6350</xdr:colOff>
      <xdr:row>61</xdr:row>
      <xdr:rowOff>19050</xdr:rowOff>
    </xdr:to>
    <xdr:sp macro="" textlink="">
      <xdr:nvSpPr>
        <xdr:cNvPr id="274" name="円/楕円 273"/>
        <xdr:cNvSpPr/>
      </xdr:nvSpPr>
      <xdr:spPr>
        <a:xfrm>
          <a:off x="12954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61</xdr:row>
      <xdr:rowOff>3827</xdr:rowOff>
    </xdr:from>
    <xdr:ext cx="762000" cy="259045"/>
    <xdr:sp macro="" textlink="">
      <xdr:nvSpPr>
        <xdr:cNvPr id="275" name="テキスト ボックス 274"/>
        <xdr:cNvSpPr txBox="1"/>
      </xdr:nvSpPr>
      <xdr:spPr>
        <a:xfrm>
          <a:off x="126238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補助費等の経常経費充当一般財源等における比率は</a:t>
          </a:r>
          <a:r>
            <a:rPr kumimoji="1" lang="en-US" altLang="ja-JP" sz="1300">
              <a:latin typeface="ＭＳ Ｐゴシック"/>
            </a:rPr>
            <a:t>6.4</a:t>
          </a:r>
          <a:r>
            <a:rPr kumimoji="1" lang="ja-JP" altLang="en-US" sz="1300">
              <a:latin typeface="ＭＳ Ｐゴシック"/>
            </a:rPr>
            <a:t>ポイント上昇しています。</a:t>
          </a:r>
        </a:p>
        <a:p>
          <a:r>
            <a:rPr kumimoji="1" lang="ja-JP" altLang="en-US" sz="1300">
              <a:latin typeface="ＭＳ Ｐゴシック"/>
            </a:rPr>
            <a:t>　下水道事業会計の法適用に伴い、平成２６年度まで繰出金分析であった繰出金を補助費として分析した結果大幅な増加となったものです。</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101600</xdr:rowOff>
    </xdr:from>
    <xdr:to>
      <xdr:col>24</xdr:col>
      <xdr:colOff>31750</xdr:colOff>
      <xdr:row>42</xdr:row>
      <xdr:rowOff>0</xdr:rowOff>
    </xdr:to>
    <xdr:cxnSp macro="">
      <xdr:nvCxnSpPr>
        <xdr:cNvPr id="303" name="直線コネクタ 302"/>
        <xdr:cNvCxnSpPr/>
      </xdr:nvCxnSpPr>
      <xdr:spPr>
        <a:xfrm flipV="1">
          <a:off x="16510000" y="55880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4"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5" name="直線コネクタ 304"/>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16527</xdr:rowOff>
    </xdr:from>
    <xdr:ext cx="762000" cy="259045"/>
    <xdr:sp macro="" textlink="">
      <xdr:nvSpPr>
        <xdr:cNvPr id="306" name="補助費等最大値テキスト"/>
        <xdr:cNvSpPr txBox="1"/>
      </xdr:nvSpPr>
      <xdr:spPr>
        <a:xfrm>
          <a:off x="165989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101600</xdr:rowOff>
    </xdr:from>
    <xdr:to>
      <xdr:col>24</xdr:col>
      <xdr:colOff>120650</xdr:colOff>
      <xdr:row>32</xdr:row>
      <xdr:rowOff>101600</xdr:rowOff>
    </xdr:to>
    <xdr:cxnSp macro="">
      <xdr:nvCxnSpPr>
        <xdr:cNvPr id="307" name="直線コネクタ 306"/>
        <xdr:cNvCxnSpPr/>
      </xdr:nvCxnSpPr>
      <xdr:spPr>
        <a:xfrm>
          <a:off x="16421100" y="558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146050</xdr:rowOff>
    </xdr:from>
    <xdr:to>
      <xdr:col>24</xdr:col>
      <xdr:colOff>31750</xdr:colOff>
      <xdr:row>38</xdr:row>
      <xdr:rowOff>101600</xdr:rowOff>
    </xdr:to>
    <xdr:cxnSp macro="">
      <xdr:nvCxnSpPr>
        <xdr:cNvPr id="308" name="直線コネクタ 307"/>
        <xdr:cNvCxnSpPr/>
      </xdr:nvCxnSpPr>
      <xdr:spPr>
        <a:xfrm>
          <a:off x="15671800" y="5803900"/>
          <a:ext cx="838200" cy="812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41927</xdr:rowOff>
    </xdr:from>
    <xdr:ext cx="762000" cy="259045"/>
    <xdr:sp macro="" textlink="">
      <xdr:nvSpPr>
        <xdr:cNvPr id="309" name="補助費等平均値テキスト"/>
        <xdr:cNvSpPr txBox="1"/>
      </xdr:nvSpPr>
      <xdr:spPr>
        <a:xfrm>
          <a:off x="16598900" y="6042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25400</xdr:rowOff>
    </xdr:from>
    <xdr:to>
      <xdr:col>24</xdr:col>
      <xdr:colOff>82550</xdr:colOff>
      <xdr:row>36</xdr:row>
      <xdr:rowOff>127000</xdr:rowOff>
    </xdr:to>
    <xdr:sp macro="" textlink="">
      <xdr:nvSpPr>
        <xdr:cNvPr id="310" name="フローチャート : 判断 309"/>
        <xdr:cNvSpPr/>
      </xdr:nvSpPr>
      <xdr:spPr>
        <a:xfrm>
          <a:off x="164592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95250</xdr:rowOff>
    </xdr:from>
    <xdr:to>
      <xdr:col>22</xdr:col>
      <xdr:colOff>565150</xdr:colOff>
      <xdr:row>33</xdr:row>
      <xdr:rowOff>146050</xdr:rowOff>
    </xdr:to>
    <xdr:cxnSp macro="">
      <xdr:nvCxnSpPr>
        <xdr:cNvPr id="311" name="直線コネクタ 310"/>
        <xdr:cNvCxnSpPr/>
      </xdr:nvCxnSpPr>
      <xdr:spPr>
        <a:xfrm>
          <a:off x="14782800" y="57531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2" name="フローチャート : 判断 311"/>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29227</xdr:rowOff>
    </xdr:from>
    <xdr:ext cx="736600" cy="259045"/>
    <xdr:sp macro="" textlink="">
      <xdr:nvSpPr>
        <xdr:cNvPr id="313" name="テキスト ボックス 312"/>
        <xdr:cNvSpPr txBox="1"/>
      </xdr:nvSpPr>
      <xdr:spPr>
        <a:xfrm>
          <a:off x="15290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95250</xdr:rowOff>
    </xdr:from>
    <xdr:to>
      <xdr:col>21</xdr:col>
      <xdr:colOff>361950</xdr:colOff>
      <xdr:row>33</xdr:row>
      <xdr:rowOff>95250</xdr:rowOff>
    </xdr:to>
    <xdr:cxnSp macro="">
      <xdr:nvCxnSpPr>
        <xdr:cNvPr id="314" name="直線コネクタ 313"/>
        <xdr:cNvCxnSpPr/>
      </xdr:nvCxnSpPr>
      <xdr:spPr>
        <a:xfrm>
          <a:off x="13893800" y="5753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5" name="フローチャート : 判断 314"/>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54627</xdr:rowOff>
    </xdr:from>
    <xdr:ext cx="762000" cy="259045"/>
    <xdr:sp macro="" textlink="">
      <xdr:nvSpPr>
        <xdr:cNvPr id="316" name="テキスト ボックス 315"/>
        <xdr:cNvSpPr txBox="1"/>
      </xdr:nvSpPr>
      <xdr:spPr>
        <a:xfrm>
          <a:off x="144018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82550</xdr:rowOff>
    </xdr:from>
    <xdr:to>
      <xdr:col>20</xdr:col>
      <xdr:colOff>158750</xdr:colOff>
      <xdr:row>33</xdr:row>
      <xdr:rowOff>95250</xdr:rowOff>
    </xdr:to>
    <xdr:cxnSp macro="">
      <xdr:nvCxnSpPr>
        <xdr:cNvPr id="317" name="直線コネクタ 316"/>
        <xdr:cNvCxnSpPr/>
      </xdr:nvCxnSpPr>
      <xdr:spPr>
        <a:xfrm>
          <a:off x="13004800" y="5740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139700</xdr:rowOff>
    </xdr:from>
    <xdr:to>
      <xdr:col>20</xdr:col>
      <xdr:colOff>209550</xdr:colOff>
      <xdr:row>37</xdr:row>
      <xdr:rowOff>69850</xdr:rowOff>
    </xdr:to>
    <xdr:sp macro="" textlink="">
      <xdr:nvSpPr>
        <xdr:cNvPr id="318" name="フローチャート : 判断 317"/>
        <xdr:cNvSpPr/>
      </xdr:nvSpPr>
      <xdr:spPr>
        <a:xfrm>
          <a:off x="13843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54627</xdr:rowOff>
    </xdr:from>
    <xdr:ext cx="762000" cy="259045"/>
    <xdr:sp macro="" textlink="">
      <xdr:nvSpPr>
        <xdr:cNvPr id="319" name="テキスト ボックス 318"/>
        <xdr:cNvSpPr txBox="1"/>
      </xdr:nvSpPr>
      <xdr:spPr>
        <a:xfrm>
          <a:off x="135128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101600</xdr:rowOff>
    </xdr:from>
    <xdr:to>
      <xdr:col>19</xdr:col>
      <xdr:colOff>6350</xdr:colOff>
      <xdr:row>37</xdr:row>
      <xdr:rowOff>31750</xdr:rowOff>
    </xdr:to>
    <xdr:sp macro="" textlink="">
      <xdr:nvSpPr>
        <xdr:cNvPr id="320" name="フローチャート : 判断 319"/>
        <xdr:cNvSpPr/>
      </xdr:nvSpPr>
      <xdr:spPr>
        <a:xfrm>
          <a:off x="12954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16527</xdr:rowOff>
    </xdr:from>
    <xdr:ext cx="762000" cy="259045"/>
    <xdr:sp macro="" textlink="">
      <xdr:nvSpPr>
        <xdr:cNvPr id="321" name="テキスト ボックス 320"/>
        <xdr:cNvSpPr txBox="1"/>
      </xdr:nvSpPr>
      <xdr:spPr>
        <a:xfrm>
          <a:off x="12623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50800</xdr:rowOff>
    </xdr:from>
    <xdr:to>
      <xdr:col>24</xdr:col>
      <xdr:colOff>82550</xdr:colOff>
      <xdr:row>38</xdr:row>
      <xdr:rowOff>152400</xdr:rowOff>
    </xdr:to>
    <xdr:sp macro="" textlink="">
      <xdr:nvSpPr>
        <xdr:cNvPr id="327" name="円/楕円 326"/>
        <xdr:cNvSpPr/>
      </xdr:nvSpPr>
      <xdr:spPr>
        <a:xfrm>
          <a:off x="16459200" y="656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22877</xdr:rowOff>
    </xdr:from>
    <xdr:ext cx="762000" cy="259045"/>
    <xdr:sp macro="" textlink="">
      <xdr:nvSpPr>
        <xdr:cNvPr id="328" name="補助費等該当値テキスト"/>
        <xdr:cNvSpPr txBox="1"/>
      </xdr:nvSpPr>
      <xdr:spPr>
        <a:xfrm>
          <a:off x="16598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95250</xdr:rowOff>
    </xdr:from>
    <xdr:to>
      <xdr:col>22</xdr:col>
      <xdr:colOff>615950</xdr:colOff>
      <xdr:row>34</xdr:row>
      <xdr:rowOff>25400</xdr:rowOff>
    </xdr:to>
    <xdr:sp macro="" textlink="">
      <xdr:nvSpPr>
        <xdr:cNvPr id="329" name="円/楕円 328"/>
        <xdr:cNvSpPr/>
      </xdr:nvSpPr>
      <xdr:spPr>
        <a:xfrm>
          <a:off x="15621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35577</xdr:rowOff>
    </xdr:from>
    <xdr:ext cx="736600" cy="259045"/>
    <xdr:sp macro="" textlink="">
      <xdr:nvSpPr>
        <xdr:cNvPr id="330" name="テキスト ボックス 329"/>
        <xdr:cNvSpPr txBox="1"/>
      </xdr:nvSpPr>
      <xdr:spPr>
        <a:xfrm>
          <a:off x="15290800" y="552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44450</xdr:rowOff>
    </xdr:from>
    <xdr:to>
      <xdr:col>21</xdr:col>
      <xdr:colOff>412750</xdr:colOff>
      <xdr:row>33</xdr:row>
      <xdr:rowOff>146050</xdr:rowOff>
    </xdr:to>
    <xdr:sp macro="" textlink="">
      <xdr:nvSpPr>
        <xdr:cNvPr id="331" name="円/楕円 330"/>
        <xdr:cNvSpPr/>
      </xdr:nvSpPr>
      <xdr:spPr>
        <a:xfrm>
          <a:off x="14732000" y="570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156227</xdr:rowOff>
    </xdr:from>
    <xdr:ext cx="762000" cy="259045"/>
    <xdr:sp macro="" textlink="">
      <xdr:nvSpPr>
        <xdr:cNvPr id="332" name="テキスト ボックス 331"/>
        <xdr:cNvSpPr txBox="1"/>
      </xdr:nvSpPr>
      <xdr:spPr>
        <a:xfrm>
          <a:off x="144018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44450</xdr:rowOff>
    </xdr:from>
    <xdr:to>
      <xdr:col>20</xdr:col>
      <xdr:colOff>209550</xdr:colOff>
      <xdr:row>33</xdr:row>
      <xdr:rowOff>146050</xdr:rowOff>
    </xdr:to>
    <xdr:sp macro="" textlink="">
      <xdr:nvSpPr>
        <xdr:cNvPr id="333" name="円/楕円 332"/>
        <xdr:cNvSpPr/>
      </xdr:nvSpPr>
      <xdr:spPr>
        <a:xfrm>
          <a:off x="13843000" y="570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156227</xdr:rowOff>
    </xdr:from>
    <xdr:ext cx="762000" cy="259045"/>
    <xdr:sp macro="" textlink="">
      <xdr:nvSpPr>
        <xdr:cNvPr id="334" name="テキスト ボックス 333"/>
        <xdr:cNvSpPr txBox="1"/>
      </xdr:nvSpPr>
      <xdr:spPr>
        <a:xfrm>
          <a:off x="135128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31750</xdr:rowOff>
    </xdr:from>
    <xdr:to>
      <xdr:col>19</xdr:col>
      <xdr:colOff>6350</xdr:colOff>
      <xdr:row>33</xdr:row>
      <xdr:rowOff>133350</xdr:rowOff>
    </xdr:to>
    <xdr:sp macro="" textlink="">
      <xdr:nvSpPr>
        <xdr:cNvPr id="335" name="円/楕円 334"/>
        <xdr:cNvSpPr/>
      </xdr:nvSpPr>
      <xdr:spPr>
        <a:xfrm>
          <a:off x="12954000" y="568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143527</xdr:rowOff>
    </xdr:from>
    <xdr:ext cx="762000" cy="259045"/>
    <xdr:sp macro="" textlink="">
      <xdr:nvSpPr>
        <xdr:cNvPr id="336" name="テキスト ボックス 335"/>
        <xdr:cNvSpPr txBox="1"/>
      </xdr:nvSpPr>
      <xdr:spPr>
        <a:xfrm>
          <a:off x="12623800" y="545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公債費の経常経費充当一般財源等における比率は</a:t>
          </a:r>
          <a:r>
            <a:rPr kumimoji="1" lang="en-US" altLang="ja-JP" sz="1300">
              <a:latin typeface="ＭＳ Ｐゴシック"/>
            </a:rPr>
            <a:t>2</a:t>
          </a:r>
          <a:r>
            <a:rPr kumimoji="1" lang="ja-JP" altLang="en-US" sz="1300">
              <a:latin typeface="ＭＳ Ｐゴシック"/>
            </a:rPr>
            <a:t>ポイント低下しています。</a:t>
          </a:r>
        </a:p>
        <a:p>
          <a:r>
            <a:rPr kumimoji="1" lang="ja-JP" altLang="en-US" sz="1300">
              <a:latin typeface="ＭＳ Ｐゴシック"/>
            </a:rPr>
            <a:t>　市町村合併以後、新規発行を抑制し公債費の償還に努めてきたことによるものです。しかし、近年大規模事業を実施していることから、近い将来増加に転じることが予想されます。</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115570</xdr:rowOff>
    </xdr:from>
    <xdr:to>
      <xdr:col>7</xdr:col>
      <xdr:colOff>15875</xdr:colOff>
      <xdr:row>80</xdr:row>
      <xdr:rowOff>142239</xdr:rowOff>
    </xdr:to>
    <xdr:cxnSp macro="">
      <xdr:nvCxnSpPr>
        <xdr:cNvPr id="364" name="直線コネクタ 363"/>
        <xdr:cNvCxnSpPr/>
      </xdr:nvCxnSpPr>
      <xdr:spPr>
        <a:xfrm flipV="1">
          <a:off x="4826000" y="12631420"/>
          <a:ext cx="0" cy="12268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114316</xdr:rowOff>
    </xdr:from>
    <xdr:ext cx="762000" cy="259045"/>
    <xdr:sp macro="" textlink="">
      <xdr:nvSpPr>
        <xdr:cNvPr id="365" name="公債費最小値テキスト"/>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80</xdr:row>
      <xdr:rowOff>142239</xdr:rowOff>
    </xdr:from>
    <xdr:to>
      <xdr:col>7</xdr:col>
      <xdr:colOff>104775</xdr:colOff>
      <xdr:row>80</xdr:row>
      <xdr:rowOff>142239</xdr:rowOff>
    </xdr:to>
    <xdr:cxnSp macro="">
      <xdr:nvCxnSpPr>
        <xdr:cNvPr id="366" name="直線コネクタ 365"/>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30497</xdr:rowOff>
    </xdr:from>
    <xdr:ext cx="762000" cy="259045"/>
    <xdr:sp macro="" textlink="">
      <xdr:nvSpPr>
        <xdr:cNvPr id="367" name="公債費最大値テキスト"/>
        <xdr:cNvSpPr txBox="1"/>
      </xdr:nvSpPr>
      <xdr:spPr>
        <a:xfrm>
          <a:off x="4914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6</xdr:col>
      <xdr:colOff>612775</xdr:colOff>
      <xdr:row>73</xdr:row>
      <xdr:rowOff>115570</xdr:rowOff>
    </xdr:from>
    <xdr:to>
      <xdr:col>7</xdr:col>
      <xdr:colOff>104775</xdr:colOff>
      <xdr:row>73</xdr:row>
      <xdr:rowOff>115570</xdr:rowOff>
    </xdr:to>
    <xdr:cxnSp macro="">
      <xdr:nvCxnSpPr>
        <xdr:cNvPr id="368" name="直線コネクタ 367"/>
        <xdr:cNvCxnSpPr/>
      </xdr:nvCxnSpPr>
      <xdr:spPr>
        <a:xfrm>
          <a:off x="4737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134620</xdr:rowOff>
    </xdr:from>
    <xdr:to>
      <xdr:col>7</xdr:col>
      <xdr:colOff>15875</xdr:colOff>
      <xdr:row>77</xdr:row>
      <xdr:rowOff>115570</xdr:rowOff>
    </xdr:to>
    <xdr:cxnSp macro="">
      <xdr:nvCxnSpPr>
        <xdr:cNvPr id="369" name="直線コネクタ 368"/>
        <xdr:cNvCxnSpPr/>
      </xdr:nvCxnSpPr>
      <xdr:spPr>
        <a:xfrm flipV="1">
          <a:off x="3987800" y="1316482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100347</xdr:rowOff>
    </xdr:from>
    <xdr:ext cx="762000" cy="259045"/>
    <xdr:sp macro="" textlink="">
      <xdr:nvSpPr>
        <xdr:cNvPr id="370" name="公債費平均値テキスト"/>
        <xdr:cNvSpPr txBox="1"/>
      </xdr:nvSpPr>
      <xdr:spPr>
        <a:xfrm>
          <a:off x="4914900" y="1295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71" name="フローチャート : 判断 370"/>
        <xdr:cNvSpPr/>
      </xdr:nvSpPr>
      <xdr:spPr>
        <a:xfrm>
          <a:off x="47752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115570</xdr:rowOff>
    </xdr:from>
    <xdr:to>
      <xdr:col>5</xdr:col>
      <xdr:colOff>549275</xdr:colOff>
      <xdr:row>77</xdr:row>
      <xdr:rowOff>153670</xdr:rowOff>
    </xdr:to>
    <xdr:cxnSp macro="">
      <xdr:nvCxnSpPr>
        <xdr:cNvPr id="372" name="直線コネクタ 371"/>
        <xdr:cNvCxnSpPr/>
      </xdr:nvCxnSpPr>
      <xdr:spPr>
        <a:xfrm flipV="1">
          <a:off x="3098800" y="13317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26670</xdr:rowOff>
    </xdr:from>
    <xdr:to>
      <xdr:col>5</xdr:col>
      <xdr:colOff>600075</xdr:colOff>
      <xdr:row>77</xdr:row>
      <xdr:rowOff>128270</xdr:rowOff>
    </xdr:to>
    <xdr:sp macro="" textlink="">
      <xdr:nvSpPr>
        <xdr:cNvPr id="373" name="フローチャート : 判断 372"/>
        <xdr:cNvSpPr/>
      </xdr:nvSpPr>
      <xdr:spPr>
        <a:xfrm>
          <a:off x="3937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138447</xdr:rowOff>
    </xdr:from>
    <xdr:ext cx="736600" cy="259045"/>
    <xdr:sp macro="" textlink="">
      <xdr:nvSpPr>
        <xdr:cNvPr id="374" name="テキスト ボックス 373"/>
        <xdr:cNvSpPr txBox="1"/>
      </xdr:nvSpPr>
      <xdr:spPr>
        <a:xfrm>
          <a:off x="3606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153670</xdr:rowOff>
    </xdr:from>
    <xdr:to>
      <xdr:col>4</xdr:col>
      <xdr:colOff>346075</xdr:colOff>
      <xdr:row>78</xdr:row>
      <xdr:rowOff>35561</xdr:rowOff>
    </xdr:to>
    <xdr:cxnSp macro="">
      <xdr:nvCxnSpPr>
        <xdr:cNvPr id="375" name="直線コネクタ 374"/>
        <xdr:cNvCxnSpPr/>
      </xdr:nvCxnSpPr>
      <xdr:spPr>
        <a:xfrm flipV="1">
          <a:off x="2209800" y="133553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49530</xdr:rowOff>
    </xdr:from>
    <xdr:to>
      <xdr:col>4</xdr:col>
      <xdr:colOff>396875</xdr:colOff>
      <xdr:row>77</xdr:row>
      <xdr:rowOff>151130</xdr:rowOff>
    </xdr:to>
    <xdr:sp macro="" textlink="">
      <xdr:nvSpPr>
        <xdr:cNvPr id="376" name="フローチャート : 判断 375"/>
        <xdr:cNvSpPr/>
      </xdr:nvSpPr>
      <xdr:spPr>
        <a:xfrm>
          <a:off x="3048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161307</xdr:rowOff>
    </xdr:from>
    <xdr:ext cx="762000" cy="259045"/>
    <xdr:sp macro="" textlink="">
      <xdr:nvSpPr>
        <xdr:cNvPr id="377" name="テキスト ボックス 376"/>
        <xdr:cNvSpPr txBox="1"/>
      </xdr:nvSpPr>
      <xdr:spPr>
        <a:xfrm>
          <a:off x="2717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35561</xdr:rowOff>
    </xdr:from>
    <xdr:to>
      <xdr:col>3</xdr:col>
      <xdr:colOff>142875</xdr:colOff>
      <xdr:row>78</xdr:row>
      <xdr:rowOff>88900</xdr:rowOff>
    </xdr:to>
    <xdr:cxnSp macro="">
      <xdr:nvCxnSpPr>
        <xdr:cNvPr id="378" name="直線コネクタ 377"/>
        <xdr:cNvCxnSpPr/>
      </xdr:nvCxnSpPr>
      <xdr:spPr>
        <a:xfrm flipV="1">
          <a:off x="1320800" y="134086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9" name="フローチャート : 判断 378"/>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27957</xdr:rowOff>
    </xdr:from>
    <xdr:ext cx="762000" cy="259045"/>
    <xdr:sp macro="" textlink="">
      <xdr:nvSpPr>
        <xdr:cNvPr id="380" name="テキスト ボックス 379"/>
        <xdr:cNvSpPr txBox="1"/>
      </xdr:nvSpPr>
      <xdr:spPr>
        <a:xfrm>
          <a:off x="1828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102870</xdr:rowOff>
    </xdr:from>
    <xdr:to>
      <xdr:col>1</xdr:col>
      <xdr:colOff>676275</xdr:colOff>
      <xdr:row>78</xdr:row>
      <xdr:rowOff>33020</xdr:rowOff>
    </xdr:to>
    <xdr:sp macro="" textlink="">
      <xdr:nvSpPr>
        <xdr:cNvPr id="381" name="フローチャート : 判断 380"/>
        <xdr:cNvSpPr/>
      </xdr:nvSpPr>
      <xdr:spPr>
        <a:xfrm>
          <a:off x="1270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43197</xdr:rowOff>
    </xdr:from>
    <xdr:ext cx="762000" cy="259045"/>
    <xdr:sp macro="" textlink="">
      <xdr:nvSpPr>
        <xdr:cNvPr id="382" name="テキスト ボックス 381"/>
        <xdr:cNvSpPr txBox="1"/>
      </xdr:nvSpPr>
      <xdr:spPr>
        <a:xfrm>
          <a:off x="9398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88" name="円/楕円 387"/>
        <xdr:cNvSpPr/>
      </xdr:nvSpPr>
      <xdr:spPr>
        <a:xfrm>
          <a:off x="4775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55897</xdr:rowOff>
    </xdr:from>
    <xdr:ext cx="762000" cy="259045"/>
    <xdr:sp macro="" textlink="">
      <xdr:nvSpPr>
        <xdr:cNvPr id="389" name="公債費該当値テキスト"/>
        <xdr:cNvSpPr txBox="1"/>
      </xdr:nvSpPr>
      <xdr:spPr>
        <a:xfrm>
          <a:off x="49149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64770</xdr:rowOff>
    </xdr:from>
    <xdr:to>
      <xdr:col>5</xdr:col>
      <xdr:colOff>600075</xdr:colOff>
      <xdr:row>77</xdr:row>
      <xdr:rowOff>166370</xdr:rowOff>
    </xdr:to>
    <xdr:sp macro="" textlink="">
      <xdr:nvSpPr>
        <xdr:cNvPr id="390" name="円/楕円 389"/>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151147</xdr:rowOff>
    </xdr:from>
    <xdr:ext cx="736600" cy="259045"/>
    <xdr:sp macro="" textlink="">
      <xdr:nvSpPr>
        <xdr:cNvPr id="391" name="テキスト ボックス 390"/>
        <xdr:cNvSpPr txBox="1"/>
      </xdr:nvSpPr>
      <xdr:spPr>
        <a:xfrm>
          <a:off x="3606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102870</xdr:rowOff>
    </xdr:from>
    <xdr:to>
      <xdr:col>4</xdr:col>
      <xdr:colOff>396875</xdr:colOff>
      <xdr:row>78</xdr:row>
      <xdr:rowOff>33020</xdr:rowOff>
    </xdr:to>
    <xdr:sp macro="" textlink="">
      <xdr:nvSpPr>
        <xdr:cNvPr id="392" name="円/楕円 391"/>
        <xdr:cNvSpPr/>
      </xdr:nvSpPr>
      <xdr:spPr>
        <a:xfrm>
          <a:off x="3048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17797</xdr:rowOff>
    </xdr:from>
    <xdr:ext cx="762000" cy="259045"/>
    <xdr:sp macro="" textlink="">
      <xdr:nvSpPr>
        <xdr:cNvPr id="393" name="テキスト ボックス 392"/>
        <xdr:cNvSpPr txBox="1"/>
      </xdr:nvSpPr>
      <xdr:spPr>
        <a:xfrm>
          <a:off x="2717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156211</xdr:rowOff>
    </xdr:from>
    <xdr:to>
      <xdr:col>3</xdr:col>
      <xdr:colOff>193675</xdr:colOff>
      <xdr:row>78</xdr:row>
      <xdr:rowOff>86361</xdr:rowOff>
    </xdr:to>
    <xdr:sp macro="" textlink="">
      <xdr:nvSpPr>
        <xdr:cNvPr id="394" name="円/楕円 393"/>
        <xdr:cNvSpPr/>
      </xdr:nvSpPr>
      <xdr:spPr>
        <a:xfrm>
          <a:off x="2159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71138</xdr:rowOff>
    </xdr:from>
    <xdr:ext cx="762000" cy="259045"/>
    <xdr:sp macro="" textlink="">
      <xdr:nvSpPr>
        <xdr:cNvPr id="395" name="テキスト ボックス 394"/>
        <xdr:cNvSpPr txBox="1"/>
      </xdr:nvSpPr>
      <xdr:spPr>
        <a:xfrm>
          <a:off x="1828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38100</xdr:rowOff>
    </xdr:from>
    <xdr:to>
      <xdr:col>1</xdr:col>
      <xdr:colOff>676275</xdr:colOff>
      <xdr:row>78</xdr:row>
      <xdr:rowOff>139700</xdr:rowOff>
    </xdr:to>
    <xdr:sp macro="" textlink="">
      <xdr:nvSpPr>
        <xdr:cNvPr id="396" name="円/楕円 395"/>
        <xdr:cNvSpPr/>
      </xdr:nvSpPr>
      <xdr:spPr>
        <a:xfrm>
          <a:off x="1270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124477</xdr:rowOff>
    </xdr:from>
    <xdr:ext cx="762000" cy="259045"/>
    <xdr:sp macro="" textlink="">
      <xdr:nvSpPr>
        <xdr:cNvPr id="397" name="テキスト ボックス 396"/>
        <xdr:cNvSpPr txBox="1"/>
      </xdr:nvSpPr>
      <xdr:spPr>
        <a:xfrm>
          <a:off x="939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公債費以外の経常経費充当一般財源等における比率は</a:t>
          </a:r>
          <a:r>
            <a:rPr kumimoji="1" lang="en-US" altLang="ja-JP" sz="1300">
              <a:latin typeface="ＭＳ Ｐゴシック"/>
            </a:rPr>
            <a:t>1.3</a:t>
          </a:r>
          <a:r>
            <a:rPr kumimoji="1" lang="ja-JP" altLang="en-US" sz="1300">
              <a:latin typeface="ＭＳ Ｐゴシック"/>
            </a:rPr>
            <a:t>ポイント上昇しています。</a:t>
          </a:r>
        </a:p>
        <a:p>
          <a:r>
            <a:rPr kumimoji="1" lang="ja-JP" altLang="en-US" sz="1300">
              <a:latin typeface="ＭＳ Ｐゴシック"/>
            </a:rPr>
            <a:t>　前述したとおり公債費が減少している中で、各種経常経費が増加していることから総じて上昇したものです。</a:t>
          </a: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161290</xdr:rowOff>
    </xdr:from>
    <xdr:to>
      <xdr:col>24</xdr:col>
      <xdr:colOff>31750</xdr:colOff>
      <xdr:row>80</xdr:row>
      <xdr:rowOff>149861</xdr:rowOff>
    </xdr:to>
    <xdr:cxnSp macro="">
      <xdr:nvCxnSpPr>
        <xdr:cNvPr id="425" name="直線コネクタ 424"/>
        <xdr:cNvCxnSpPr/>
      </xdr:nvCxnSpPr>
      <xdr:spPr>
        <a:xfrm flipV="1">
          <a:off x="16510000" y="12677140"/>
          <a:ext cx="0" cy="1188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121938</xdr:rowOff>
    </xdr:from>
    <xdr:ext cx="762000" cy="259045"/>
    <xdr:sp macro="" textlink="">
      <xdr:nvSpPr>
        <xdr:cNvPr id="426" name="公債費以外最小値テキスト"/>
        <xdr:cNvSpPr txBox="1"/>
      </xdr:nvSpPr>
      <xdr:spPr>
        <a:xfrm>
          <a:off x="16598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23</xdr:col>
      <xdr:colOff>628650</xdr:colOff>
      <xdr:row>80</xdr:row>
      <xdr:rowOff>149861</xdr:rowOff>
    </xdr:from>
    <xdr:to>
      <xdr:col>24</xdr:col>
      <xdr:colOff>120650</xdr:colOff>
      <xdr:row>80</xdr:row>
      <xdr:rowOff>149861</xdr:rowOff>
    </xdr:to>
    <xdr:cxnSp macro="">
      <xdr:nvCxnSpPr>
        <xdr:cNvPr id="427" name="直線コネクタ 426"/>
        <xdr:cNvCxnSpPr/>
      </xdr:nvCxnSpPr>
      <xdr:spPr>
        <a:xfrm>
          <a:off x="16421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76217</xdr:rowOff>
    </xdr:from>
    <xdr:ext cx="762000" cy="259045"/>
    <xdr:sp macro="" textlink="">
      <xdr:nvSpPr>
        <xdr:cNvPr id="428" name="公債費以外最大値テキスト"/>
        <xdr:cNvSpPr txBox="1"/>
      </xdr:nvSpPr>
      <xdr:spPr>
        <a:xfrm>
          <a:off x="16598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67.2</a:t>
          </a:r>
          <a:endParaRPr kumimoji="1" lang="ja-JP" altLang="en-US" sz="1000" b="1">
            <a:latin typeface="ＭＳ Ｐゴシック"/>
          </a:endParaRPr>
        </a:p>
      </xdr:txBody>
    </xdr:sp>
    <xdr:clientData/>
  </xdr:oneCellAnchor>
  <xdr:twoCellAnchor>
    <xdr:from>
      <xdr:col>23</xdr:col>
      <xdr:colOff>628650</xdr:colOff>
      <xdr:row>73</xdr:row>
      <xdr:rowOff>161290</xdr:rowOff>
    </xdr:from>
    <xdr:to>
      <xdr:col>24</xdr:col>
      <xdr:colOff>120650</xdr:colOff>
      <xdr:row>73</xdr:row>
      <xdr:rowOff>161290</xdr:rowOff>
    </xdr:to>
    <xdr:cxnSp macro="">
      <xdr:nvCxnSpPr>
        <xdr:cNvPr id="429" name="直線コネクタ 428"/>
        <xdr:cNvCxnSpPr/>
      </xdr:nvCxnSpPr>
      <xdr:spPr>
        <a:xfrm>
          <a:off x="16421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130811</xdr:rowOff>
    </xdr:from>
    <xdr:to>
      <xdr:col>24</xdr:col>
      <xdr:colOff>31750</xdr:colOff>
      <xdr:row>78</xdr:row>
      <xdr:rowOff>58420</xdr:rowOff>
    </xdr:to>
    <xdr:cxnSp macro="">
      <xdr:nvCxnSpPr>
        <xdr:cNvPr id="430" name="直線コネクタ 429"/>
        <xdr:cNvCxnSpPr/>
      </xdr:nvCxnSpPr>
      <xdr:spPr>
        <a:xfrm>
          <a:off x="15671800" y="13332461"/>
          <a:ext cx="8382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16527</xdr:rowOff>
    </xdr:from>
    <xdr:ext cx="762000" cy="259045"/>
    <xdr:sp macro="" textlink="">
      <xdr:nvSpPr>
        <xdr:cNvPr id="431" name="公債費以外平均値テキスト"/>
        <xdr:cNvSpPr txBox="1"/>
      </xdr:nvSpPr>
      <xdr:spPr>
        <a:xfrm>
          <a:off x="16598900" y="1321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77.0</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0</xdr:rowOff>
    </xdr:from>
    <xdr:to>
      <xdr:col>24</xdr:col>
      <xdr:colOff>82550</xdr:colOff>
      <xdr:row>78</xdr:row>
      <xdr:rowOff>101600</xdr:rowOff>
    </xdr:to>
    <xdr:sp macro="" textlink="">
      <xdr:nvSpPr>
        <xdr:cNvPr id="432" name="フローチャート : 判断 431"/>
        <xdr:cNvSpPr/>
      </xdr:nvSpPr>
      <xdr:spPr>
        <a:xfrm>
          <a:off x="164592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39370</xdr:rowOff>
    </xdr:from>
    <xdr:to>
      <xdr:col>22</xdr:col>
      <xdr:colOff>565150</xdr:colOff>
      <xdr:row>77</xdr:row>
      <xdr:rowOff>130811</xdr:rowOff>
    </xdr:to>
    <xdr:cxnSp macro="">
      <xdr:nvCxnSpPr>
        <xdr:cNvPr id="433" name="直線コネクタ 432"/>
        <xdr:cNvCxnSpPr/>
      </xdr:nvCxnSpPr>
      <xdr:spPr>
        <a:xfrm>
          <a:off x="14782800" y="1324102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95250</xdr:rowOff>
    </xdr:from>
    <xdr:to>
      <xdr:col>22</xdr:col>
      <xdr:colOff>615950</xdr:colOff>
      <xdr:row>78</xdr:row>
      <xdr:rowOff>25400</xdr:rowOff>
    </xdr:to>
    <xdr:sp macro="" textlink="">
      <xdr:nvSpPr>
        <xdr:cNvPr id="434" name="フローチャート : 判断 433"/>
        <xdr:cNvSpPr/>
      </xdr:nvSpPr>
      <xdr:spPr>
        <a:xfrm>
          <a:off x="15621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10177</xdr:rowOff>
    </xdr:from>
    <xdr:ext cx="736600" cy="259045"/>
    <xdr:sp macro="" textlink="">
      <xdr:nvSpPr>
        <xdr:cNvPr id="435" name="テキスト ボックス 434"/>
        <xdr:cNvSpPr txBox="1"/>
      </xdr:nvSpPr>
      <xdr:spPr>
        <a:xfrm>
          <a:off x="15290800" y="1338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39370</xdr:rowOff>
    </xdr:from>
    <xdr:to>
      <xdr:col>21</xdr:col>
      <xdr:colOff>361950</xdr:colOff>
      <xdr:row>77</xdr:row>
      <xdr:rowOff>138430</xdr:rowOff>
    </xdr:to>
    <xdr:cxnSp macro="">
      <xdr:nvCxnSpPr>
        <xdr:cNvPr id="436" name="直線コネクタ 435"/>
        <xdr:cNvCxnSpPr/>
      </xdr:nvCxnSpPr>
      <xdr:spPr>
        <a:xfrm flipV="1">
          <a:off x="13893800" y="132410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160020</xdr:rowOff>
    </xdr:from>
    <xdr:to>
      <xdr:col>21</xdr:col>
      <xdr:colOff>412750</xdr:colOff>
      <xdr:row>77</xdr:row>
      <xdr:rowOff>90170</xdr:rowOff>
    </xdr:to>
    <xdr:sp macro="" textlink="">
      <xdr:nvSpPr>
        <xdr:cNvPr id="437" name="フローチャート : 判断 436"/>
        <xdr:cNvSpPr/>
      </xdr:nvSpPr>
      <xdr:spPr>
        <a:xfrm>
          <a:off x="14732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100347</xdr:rowOff>
    </xdr:from>
    <xdr:ext cx="762000" cy="259045"/>
    <xdr:sp macro="" textlink="">
      <xdr:nvSpPr>
        <xdr:cNvPr id="438" name="テキスト ボックス 437"/>
        <xdr:cNvSpPr txBox="1"/>
      </xdr:nvSpPr>
      <xdr:spPr>
        <a:xfrm>
          <a:off x="14401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77</xdr:row>
      <xdr:rowOff>138430</xdr:rowOff>
    </xdr:to>
    <xdr:cxnSp macro="">
      <xdr:nvCxnSpPr>
        <xdr:cNvPr id="439" name="直線コネクタ 438"/>
        <xdr:cNvCxnSpPr/>
      </xdr:nvCxnSpPr>
      <xdr:spPr>
        <a:xfrm>
          <a:off x="13004800" y="13141961"/>
          <a:ext cx="889000" cy="19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40" name="フローチャート : 判断 439"/>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41" name="テキスト ボックス 440"/>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42" name="フローチャート : 判断 441"/>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43" name="テキスト ボックス 442"/>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7620</xdr:rowOff>
    </xdr:from>
    <xdr:to>
      <xdr:col>24</xdr:col>
      <xdr:colOff>82550</xdr:colOff>
      <xdr:row>78</xdr:row>
      <xdr:rowOff>109220</xdr:rowOff>
    </xdr:to>
    <xdr:sp macro="" textlink="">
      <xdr:nvSpPr>
        <xdr:cNvPr id="449" name="円/楕円 448"/>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151147</xdr:rowOff>
    </xdr:from>
    <xdr:ext cx="762000" cy="259045"/>
    <xdr:sp macro="" textlink="">
      <xdr:nvSpPr>
        <xdr:cNvPr id="450" name="公債費以外該当値テキスト"/>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80011</xdr:rowOff>
    </xdr:from>
    <xdr:to>
      <xdr:col>22</xdr:col>
      <xdr:colOff>615950</xdr:colOff>
      <xdr:row>78</xdr:row>
      <xdr:rowOff>10161</xdr:rowOff>
    </xdr:to>
    <xdr:sp macro="" textlink="">
      <xdr:nvSpPr>
        <xdr:cNvPr id="451" name="円/楕円 450"/>
        <xdr:cNvSpPr/>
      </xdr:nvSpPr>
      <xdr:spPr>
        <a:xfrm>
          <a:off x="156210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20338</xdr:rowOff>
    </xdr:from>
    <xdr:ext cx="736600" cy="259045"/>
    <xdr:sp macro="" textlink="">
      <xdr:nvSpPr>
        <xdr:cNvPr id="452" name="テキスト ボックス 451"/>
        <xdr:cNvSpPr txBox="1"/>
      </xdr:nvSpPr>
      <xdr:spPr>
        <a:xfrm>
          <a:off x="15290800" y="130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160020</xdr:rowOff>
    </xdr:from>
    <xdr:to>
      <xdr:col>21</xdr:col>
      <xdr:colOff>412750</xdr:colOff>
      <xdr:row>77</xdr:row>
      <xdr:rowOff>90170</xdr:rowOff>
    </xdr:to>
    <xdr:sp macro="" textlink="">
      <xdr:nvSpPr>
        <xdr:cNvPr id="453" name="円/楕円 452"/>
        <xdr:cNvSpPr/>
      </xdr:nvSpPr>
      <xdr:spPr>
        <a:xfrm>
          <a:off x="14732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74947</xdr:rowOff>
    </xdr:from>
    <xdr:ext cx="762000" cy="259045"/>
    <xdr:sp macro="" textlink="">
      <xdr:nvSpPr>
        <xdr:cNvPr id="454" name="テキスト ボックス 453"/>
        <xdr:cNvSpPr txBox="1"/>
      </xdr:nvSpPr>
      <xdr:spPr>
        <a:xfrm>
          <a:off x="14401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87630</xdr:rowOff>
    </xdr:from>
    <xdr:to>
      <xdr:col>20</xdr:col>
      <xdr:colOff>209550</xdr:colOff>
      <xdr:row>78</xdr:row>
      <xdr:rowOff>17780</xdr:rowOff>
    </xdr:to>
    <xdr:sp macro="" textlink="">
      <xdr:nvSpPr>
        <xdr:cNvPr id="455" name="円/楕円 454"/>
        <xdr:cNvSpPr/>
      </xdr:nvSpPr>
      <xdr:spPr>
        <a:xfrm>
          <a:off x="13843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56" name="テキスト ボックス 455"/>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60961</xdr:rowOff>
    </xdr:from>
    <xdr:to>
      <xdr:col>19</xdr:col>
      <xdr:colOff>6350</xdr:colOff>
      <xdr:row>76</xdr:row>
      <xdr:rowOff>162561</xdr:rowOff>
    </xdr:to>
    <xdr:sp macro="" textlink="">
      <xdr:nvSpPr>
        <xdr:cNvPr id="457" name="円/楕円 456"/>
        <xdr:cNvSpPr/>
      </xdr:nvSpPr>
      <xdr:spPr>
        <a:xfrm>
          <a:off x="12954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1287</xdr:rowOff>
    </xdr:from>
    <xdr:ext cx="762000" cy="259045"/>
    <xdr:sp macro="" textlink="">
      <xdr:nvSpPr>
        <xdr:cNvPr id="458" name="テキスト ボックス 457"/>
        <xdr:cNvSpPr txBox="1"/>
      </xdr:nvSpPr>
      <xdr:spPr>
        <a:xfrm>
          <a:off x="12623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18339</xdr:rowOff>
    </xdr:from>
    <xdr:to>
      <xdr:col>4</xdr:col>
      <xdr:colOff>1117600</xdr:colOff>
      <xdr:row>18</xdr:row>
      <xdr:rowOff>148336</xdr:rowOff>
    </xdr:to>
    <xdr:cxnSp macro="">
      <xdr:nvCxnSpPr>
        <xdr:cNvPr id="45" name="直線コネクタ 44"/>
        <xdr:cNvCxnSpPr/>
      </xdr:nvCxnSpPr>
      <xdr:spPr bwMode="auto">
        <a:xfrm flipV="1">
          <a:off x="5651500" y="1951914"/>
          <a:ext cx="0" cy="13301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120413</xdr:rowOff>
    </xdr:from>
    <xdr:ext cx="762000" cy="259045"/>
    <xdr:sp macro="" textlink="">
      <xdr:nvSpPr>
        <xdr:cNvPr id="46" name="人口1人当たり決算額の推移最小値テキスト130"/>
        <xdr:cNvSpPr txBox="1"/>
      </xdr:nvSpPr>
      <xdr:spPr>
        <a:xfrm>
          <a:off x="5740400" y="325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47,190</a:t>
          </a:r>
          <a:endParaRPr kumimoji="1" lang="ja-JP" altLang="en-US" sz="1000" b="1">
            <a:latin typeface="ＭＳ Ｐゴシック"/>
          </a:endParaRPr>
        </a:p>
      </xdr:txBody>
    </xdr:sp>
    <xdr:clientData/>
  </xdr:oneCellAnchor>
  <xdr:twoCellAnchor>
    <xdr:from>
      <xdr:col>4</xdr:col>
      <xdr:colOff>1028700</xdr:colOff>
      <xdr:row>18</xdr:row>
      <xdr:rowOff>148336</xdr:rowOff>
    </xdr:from>
    <xdr:to>
      <xdr:col>5</xdr:col>
      <xdr:colOff>73025</xdr:colOff>
      <xdr:row>18</xdr:row>
      <xdr:rowOff>148336</xdr:rowOff>
    </xdr:to>
    <xdr:cxnSp macro="">
      <xdr:nvCxnSpPr>
        <xdr:cNvPr id="47" name="直線コネクタ 46"/>
        <xdr:cNvCxnSpPr/>
      </xdr:nvCxnSpPr>
      <xdr:spPr bwMode="auto">
        <a:xfrm>
          <a:off x="5562600" y="32820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104716</xdr:rowOff>
    </xdr:from>
    <xdr:ext cx="762000" cy="259045"/>
    <xdr:sp macro="" textlink="">
      <xdr:nvSpPr>
        <xdr:cNvPr id="48" name="人口1人当たり決算額の推移最大値テキスト130"/>
        <xdr:cNvSpPr txBox="1"/>
      </xdr:nvSpPr>
      <xdr:spPr>
        <a:xfrm>
          <a:off x="5740400" y="169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82,102</a:t>
          </a:r>
          <a:endParaRPr kumimoji="1" lang="ja-JP" altLang="en-US" sz="1000" b="1">
            <a:latin typeface="ＭＳ Ｐゴシック"/>
          </a:endParaRPr>
        </a:p>
      </xdr:txBody>
    </xdr:sp>
    <xdr:clientData/>
  </xdr:oneCellAnchor>
  <xdr:twoCellAnchor>
    <xdr:from>
      <xdr:col>4</xdr:col>
      <xdr:colOff>1028700</xdr:colOff>
      <xdr:row>11</xdr:row>
      <xdr:rowOff>18339</xdr:rowOff>
    </xdr:from>
    <xdr:to>
      <xdr:col>5</xdr:col>
      <xdr:colOff>73025</xdr:colOff>
      <xdr:row>11</xdr:row>
      <xdr:rowOff>18339</xdr:rowOff>
    </xdr:to>
    <xdr:cxnSp macro="">
      <xdr:nvCxnSpPr>
        <xdr:cNvPr id="49" name="直線コネクタ 48"/>
        <xdr:cNvCxnSpPr/>
      </xdr:nvCxnSpPr>
      <xdr:spPr bwMode="auto">
        <a:xfrm>
          <a:off x="5562600" y="19519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162014</xdr:rowOff>
    </xdr:from>
    <xdr:to>
      <xdr:col>4</xdr:col>
      <xdr:colOff>1117600</xdr:colOff>
      <xdr:row>12</xdr:row>
      <xdr:rowOff>42837</xdr:rowOff>
    </xdr:to>
    <xdr:cxnSp macro="">
      <xdr:nvCxnSpPr>
        <xdr:cNvPr id="50" name="直線コネクタ 49"/>
        <xdr:cNvCxnSpPr/>
      </xdr:nvCxnSpPr>
      <xdr:spPr bwMode="auto">
        <a:xfrm flipV="1">
          <a:off x="5003800" y="2095589"/>
          <a:ext cx="647700" cy="52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161053</xdr:rowOff>
    </xdr:from>
    <xdr:ext cx="762000" cy="259045"/>
    <xdr:sp macro="" textlink="">
      <xdr:nvSpPr>
        <xdr:cNvPr id="51" name="人口1人当たり決算額の推移平均値テキスト130"/>
        <xdr:cNvSpPr txBox="1"/>
      </xdr:nvSpPr>
      <xdr:spPr>
        <a:xfrm>
          <a:off x="5740400" y="26089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62,790</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17526</xdr:rowOff>
    </xdr:from>
    <xdr:to>
      <xdr:col>5</xdr:col>
      <xdr:colOff>34925</xdr:colOff>
      <xdr:row>15</xdr:row>
      <xdr:rowOff>119126</xdr:rowOff>
    </xdr:to>
    <xdr:sp macro="" textlink="">
      <xdr:nvSpPr>
        <xdr:cNvPr id="52" name="フローチャート : 判断 51"/>
        <xdr:cNvSpPr/>
      </xdr:nvSpPr>
      <xdr:spPr bwMode="auto">
        <a:xfrm>
          <a:off x="5600700" y="26369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42837</xdr:rowOff>
    </xdr:from>
    <xdr:to>
      <xdr:col>4</xdr:col>
      <xdr:colOff>469900</xdr:colOff>
      <xdr:row>12</xdr:row>
      <xdr:rowOff>121361</xdr:rowOff>
    </xdr:to>
    <xdr:cxnSp macro="">
      <xdr:nvCxnSpPr>
        <xdr:cNvPr id="53" name="直線コネクタ 52"/>
        <xdr:cNvCxnSpPr/>
      </xdr:nvCxnSpPr>
      <xdr:spPr bwMode="auto">
        <a:xfrm flipV="1">
          <a:off x="4305300" y="2147862"/>
          <a:ext cx="698500" cy="78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86754</xdr:rowOff>
    </xdr:from>
    <xdr:to>
      <xdr:col>4</xdr:col>
      <xdr:colOff>520700</xdr:colOff>
      <xdr:row>16</xdr:row>
      <xdr:rowOff>16904</xdr:rowOff>
    </xdr:to>
    <xdr:sp macro="" textlink="">
      <xdr:nvSpPr>
        <xdr:cNvPr id="54" name="フローチャート : 判断 53"/>
        <xdr:cNvSpPr/>
      </xdr:nvSpPr>
      <xdr:spPr bwMode="auto">
        <a:xfrm>
          <a:off x="4953000" y="2706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1681</xdr:rowOff>
    </xdr:from>
    <xdr:ext cx="736600" cy="259045"/>
    <xdr:sp macro="" textlink="">
      <xdr:nvSpPr>
        <xdr:cNvPr id="55" name="テキスト ボックス 54"/>
        <xdr:cNvSpPr txBox="1"/>
      </xdr:nvSpPr>
      <xdr:spPr>
        <a:xfrm>
          <a:off x="4622800" y="2792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18910</xdr:rowOff>
    </xdr:from>
    <xdr:to>
      <xdr:col>3</xdr:col>
      <xdr:colOff>904875</xdr:colOff>
      <xdr:row>12</xdr:row>
      <xdr:rowOff>121361</xdr:rowOff>
    </xdr:to>
    <xdr:cxnSp macro="">
      <xdr:nvCxnSpPr>
        <xdr:cNvPr id="56" name="直線コネクタ 55"/>
        <xdr:cNvCxnSpPr/>
      </xdr:nvCxnSpPr>
      <xdr:spPr bwMode="auto">
        <a:xfrm>
          <a:off x="3606800" y="2123935"/>
          <a:ext cx="698500" cy="102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89421</xdr:rowOff>
    </xdr:from>
    <xdr:to>
      <xdr:col>3</xdr:col>
      <xdr:colOff>955675</xdr:colOff>
      <xdr:row>16</xdr:row>
      <xdr:rowOff>19571</xdr:rowOff>
    </xdr:to>
    <xdr:sp macro="" textlink="">
      <xdr:nvSpPr>
        <xdr:cNvPr id="57" name="フローチャート : 判断 56"/>
        <xdr:cNvSpPr/>
      </xdr:nvSpPr>
      <xdr:spPr bwMode="auto">
        <a:xfrm>
          <a:off x="4254500" y="27087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4348</xdr:rowOff>
    </xdr:from>
    <xdr:ext cx="762000" cy="259045"/>
    <xdr:sp macro="" textlink="">
      <xdr:nvSpPr>
        <xdr:cNvPr id="58" name="テキスト ボックス 57"/>
        <xdr:cNvSpPr txBox="1"/>
      </xdr:nvSpPr>
      <xdr:spPr>
        <a:xfrm>
          <a:off x="3924300" y="279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2</xdr:col>
      <xdr:colOff>641350</xdr:colOff>
      <xdr:row>11</xdr:row>
      <xdr:rowOff>71450</xdr:rowOff>
    </xdr:from>
    <xdr:to>
      <xdr:col>3</xdr:col>
      <xdr:colOff>206375</xdr:colOff>
      <xdr:row>12</xdr:row>
      <xdr:rowOff>18910</xdr:rowOff>
    </xdr:to>
    <xdr:cxnSp macro="">
      <xdr:nvCxnSpPr>
        <xdr:cNvPr id="59" name="直線コネクタ 58"/>
        <xdr:cNvCxnSpPr/>
      </xdr:nvCxnSpPr>
      <xdr:spPr bwMode="auto">
        <a:xfrm>
          <a:off x="2908300" y="2005025"/>
          <a:ext cx="698500" cy="118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51968</xdr:rowOff>
    </xdr:from>
    <xdr:to>
      <xdr:col>3</xdr:col>
      <xdr:colOff>257175</xdr:colOff>
      <xdr:row>15</xdr:row>
      <xdr:rowOff>153568</xdr:rowOff>
    </xdr:to>
    <xdr:sp macro="" textlink="">
      <xdr:nvSpPr>
        <xdr:cNvPr id="60" name="フローチャート : 判断 59"/>
        <xdr:cNvSpPr/>
      </xdr:nvSpPr>
      <xdr:spPr bwMode="auto">
        <a:xfrm>
          <a:off x="3556000" y="2671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138345</xdr:rowOff>
    </xdr:from>
    <xdr:ext cx="762000" cy="259045"/>
    <xdr:sp macro="" textlink="">
      <xdr:nvSpPr>
        <xdr:cNvPr id="61" name="テキスト ボックス 60"/>
        <xdr:cNvSpPr txBox="1"/>
      </xdr:nvSpPr>
      <xdr:spPr>
        <a:xfrm>
          <a:off x="3225800" y="275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136893</xdr:rowOff>
    </xdr:from>
    <xdr:to>
      <xdr:col>2</xdr:col>
      <xdr:colOff>692150</xdr:colOff>
      <xdr:row>15</xdr:row>
      <xdr:rowOff>67043</xdr:rowOff>
    </xdr:to>
    <xdr:sp macro="" textlink="">
      <xdr:nvSpPr>
        <xdr:cNvPr id="62" name="フローチャート : 判断 61"/>
        <xdr:cNvSpPr/>
      </xdr:nvSpPr>
      <xdr:spPr bwMode="auto">
        <a:xfrm>
          <a:off x="2857500" y="25848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51820</xdr:rowOff>
    </xdr:from>
    <xdr:ext cx="762000" cy="259045"/>
    <xdr:sp macro="" textlink="">
      <xdr:nvSpPr>
        <xdr:cNvPr id="63" name="テキスト ボックス 62"/>
        <xdr:cNvSpPr txBox="1"/>
      </xdr:nvSpPr>
      <xdr:spPr>
        <a:xfrm>
          <a:off x="2527300" y="2671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11</xdr:row>
      <xdr:rowOff>111214</xdr:rowOff>
    </xdr:from>
    <xdr:to>
      <xdr:col>5</xdr:col>
      <xdr:colOff>34925</xdr:colOff>
      <xdr:row>12</xdr:row>
      <xdr:rowOff>41364</xdr:rowOff>
    </xdr:to>
    <xdr:sp macro="" textlink="">
      <xdr:nvSpPr>
        <xdr:cNvPr id="69" name="円/楕円 68"/>
        <xdr:cNvSpPr/>
      </xdr:nvSpPr>
      <xdr:spPr bwMode="auto">
        <a:xfrm>
          <a:off x="5600700" y="20447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10</xdr:row>
      <xdr:rowOff>127741</xdr:rowOff>
    </xdr:from>
    <xdr:ext cx="762000" cy="259045"/>
    <xdr:sp macro="" textlink="">
      <xdr:nvSpPr>
        <xdr:cNvPr id="70" name="人口1人当たり決算額の推移該当値テキスト130"/>
        <xdr:cNvSpPr txBox="1"/>
      </xdr:nvSpPr>
      <xdr:spPr>
        <a:xfrm>
          <a:off x="5740400" y="188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78,331</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163487</xdr:rowOff>
    </xdr:from>
    <xdr:to>
      <xdr:col>4</xdr:col>
      <xdr:colOff>520700</xdr:colOff>
      <xdr:row>12</xdr:row>
      <xdr:rowOff>93637</xdr:rowOff>
    </xdr:to>
    <xdr:sp macro="" textlink="">
      <xdr:nvSpPr>
        <xdr:cNvPr id="71" name="円/楕円 70"/>
        <xdr:cNvSpPr/>
      </xdr:nvSpPr>
      <xdr:spPr bwMode="auto">
        <a:xfrm>
          <a:off x="4953000" y="2097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103814</xdr:rowOff>
    </xdr:from>
    <xdr:ext cx="736600" cy="259045"/>
    <xdr:sp macro="" textlink="">
      <xdr:nvSpPr>
        <xdr:cNvPr id="72" name="テキスト ボックス 71"/>
        <xdr:cNvSpPr txBox="1"/>
      </xdr:nvSpPr>
      <xdr:spPr>
        <a:xfrm>
          <a:off x="4622800" y="1865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76,959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70561</xdr:rowOff>
    </xdr:from>
    <xdr:to>
      <xdr:col>3</xdr:col>
      <xdr:colOff>955675</xdr:colOff>
      <xdr:row>13</xdr:row>
      <xdr:rowOff>711</xdr:rowOff>
    </xdr:to>
    <xdr:sp macro="" textlink="">
      <xdr:nvSpPr>
        <xdr:cNvPr id="73" name="円/楕円 72"/>
        <xdr:cNvSpPr/>
      </xdr:nvSpPr>
      <xdr:spPr bwMode="auto">
        <a:xfrm>
          <a:off x="4254500" y="2175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10888</xdr:rowOff>
    </xdr:from>
    <xdr:ext cx="762000" cy="259045"/>
    <xdr:sp macro="" textlink="">
      <xdr:nvSpPr>
        <xdr:cNvPr id="74" name="テキスト ボックス 73"/>
        <xdr:cNvSpPr txBox="1"/>
      </xdr:nvSpPr>
      <xdr:spPr>
        <a:xfrm>
          <a:off x="3924300" y="1944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74,898</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139560</xdr:rowOff>
    </xdr:from>
    <xdr:to>
      <xdr:col>3</xdr:col>
      <xdr:colOff>257175</xdr:colOff>
      <xdr:row>12</xdr:row>
      <xdr:rowOff>69710</xdr:rowOff>
    </xdr:to>
    <xdr:sp macro="" textlink="">
      <xdr:nvSpPr>
        <xdr:cNvPr id="75" name="円/楕円 74"/>
        <xdr:cNvSpPr/>
      </xdr:nvSpPr>
      <xdr:spPr bwMode="auto">
        <a:xfrm>
          <a:off x="3556000" y="2073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79887</xdr:rowOff>
    </xdr:from>
    <xdr:ext cx="762000" cy="259045"/>
    <xdr:sp macro="" textlink="">
      <xdr:nvSpPr>
        <xdr:cNvPr id="76" name="テキスト ボックス 75"/>
        <xdr:cNvSpPr txBox="1"/>
      </xdr:nvSpPr>
      <xdr:spPr>
        <a:xfrm>
          <a:off x="3225800" y="1842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77,587</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20650</xdr:rowOff>
    </xdr:from>
    <xdr:to>
      <xdr:col>2</xdr:col>
      <xdr:colOff>692150</xdr:colOff>
      <xdr:row>11</xdr:row>
      <xdr:rowOff>122250</xdr:rowOff>
    </xdr:to>
    <xdr:sp macro="" textlink="">
      <xdr:nvSpPr>
        <xdr:cNvPr id="77" name="円/楕円 76"/>
        <xdr:cNvSpPr/>
      </xdr:nvSpPr>
      <xdr:spPr bwMode="auto">
        <a:xfrm>
          <a:off x="2857500" y="1954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132427</xdr:rowOff>
    </xdr:from>
    <xdr:ext cx="762000" cy="259045"/>
    <xdr:sp macro="" textlink="">
      <xdr:nvSpPr>
        <xdr:cNvPr id="78" name="テキスト ボックス 77"/>
        <xdr:cNvSpPr txBox="1"/>
      </xdr:nvSpPr>
      <xdr:spPr>
        <a:xfrm>
          <a:off x="2527300" y="1723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88184</xdr:rowOff>
    </xdr:from>
    <xdr:to>
      <xdr:col>4</xdr:col>
      <xdr:colOff>1117600</xdr:colOff>
      <xdr:row>38</xdr:row>
      <xdr:rowOff>22164</xdr:rowOff>
    </xdr:to>
    <xdr:cxnSp macro="">
      <xdr:nvCxnSpPr>
        <xdr:cNvPr id="105" name="直線コネクタ 104"/>
        <xdr:cNvCxnSpPr/>
      </xdr:nvCxnSpPr>
      <xdr:spPr bwMode="auto">
        <a:xfrm flipV="1">
          <a:off x="5651500" y="6355634"/>
          <a:ext cx="0" cy="113413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337141</xdr:rowOff>
    </xdr:from>
    <xdr:ext cx="762000" cy="259045"/>
    <xdr:sp macro="" textlink="">
      <xdr:nvSpPr>
        <xdr:cNvPr id="106" name="人口1人当たり決算額の推移最小値テキスト445"/>
        <xdr:cNvSpPr txBox="1"/>
      </xdr:nvSpPr>
      <xdr:spPr>
        <a:xfrm>
          <a:off x="5740400" y="7461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4</xdr:col>
      <xdr:colOff>1028700</xdr:colOff>
      <xdr:row>38</xdr:row>
      <xdr:rowOff>22164</xdr:rowOff>
    </xdr:from>
    <xdr:to>
      <xdr:col>5</xdr:col>
      <xdr:colOff>73025</xdr:colOff>
      <xdr:row>38</xdr:row>
      <xdr:rowOff>22164</xdr:rowOff>
    </xdr:to>
    <xdr:cxnSp macro="">
      <xdr:nvCxnSpPr>
        <xdr:cNvPr id="107" name="直線コネクタ 106"/>
        <xdr:cNvCxnSpPr/>
      </xdr:nvCxnSpPr>
      <xdr:spPr bwMode="auto">
        <a:xfrm>
          <a:off x="5562600" y="74897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174561</xdr:rowOff>
    </xdr:from>
    <xdr:ext cx="762000" cy="259045"/>
    <xdr:sp macro="" textlink="">
      <xdr:nvSpPr>
        <xdr:cNvPr id="108" name="人口1人当たり決算額の推移最大値テキスト445"/>
        <xdr:cNvSpPr txBox="1"/>
      </xdr:nvSpPr>
      <xdr:spPr>
        <a:xfrm>
          <a:off x="5740400" y="6099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24,599</a:t>
          </a:r>
          <a:endParaRPr kumimoji="1" lang="ja-JP" altLang="en-US" sz="1000" b="1">
            <a:latin typeface="ＭＳ Ｐゴシック"/>
          </a:endParaRPr>
        </a:p>
      </xdr:txBody>
    </xdr:sp>
    <xdr:clientData/>
  </xdr:oneCellAnchor>
  <xdr:twoCellAnchor>
    <xdr:from>
      <xdr:col>4</xdr:col>
      <xdr:colOff>1028700</xdr:colOff>
      <xdr:row>34</xdr:row>
      <xdr:rowOff>88184</xdr:rowOff>
    </xdr:from>
    <xdr:to>
      <xdr:col>5</xdr:col>
      <xdr:colOff>73025</xdr:colOff>
      <xdr:row>34</xdr:row>
      <xdr:rowOff>88184</xdr:rowOff>
    </xdr:to>
    <xdr:cxnSp macro="">
      <xdr:nvCxnSpPr>
        <xdr:cNvPr id="109" name="直線コネクタ 108"/>
        <xdr:cNvCxnSpPr/>
      </xdr:nvCxnSpPr>
      <xdr:spPr bwMode="auto">
        <a:xfrm>
          <a:off x="5562600" y="63556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218943</xdr:rowOff>
    </xdr:from>
    <xdr:to>
      <xdr:col>4</xdr:col>
      <xdr:colOff>1117600</xdr:colOff>
      <xdr:row>35</xdr:row>
      <xdr:rowOff>299090</xdr:rowOff>
    </xdr:to>
    <xdr:cxnSp macro="">
      <xdr:nvCxnSpPr>
        <xdr:cNvPr id="110" name="直線コネクタ 109"/>
        <xdr:cNvCxnSpPr/>
      </xdr:nvCxnSpPr>
      <xdr:spPr bwMode="auto">
        <a:xfrm>
          <a:off x="5003800" y="6486393"/>
          <a:ext cx="647700" cy="4230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101038</xdr:rowOff>
    </xdr:from>
    <xdr:ext cx="762000" cy="259045"/>
    <xdr:sp macro="" textlink="">
      <xdr:nvSpPr>
        <xdr:cNvPr id="111" name="人口1人当たり決算額の推移平均値テキスト445"/>
        <xdr:cNvSpPr txBox="1"/>
      </xdr:nvSpPr>
      <xdr:spPr>
        <a:xfrm>
          <a:off x="5740400" y="70542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7,596</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128961</xdr:rowOff>
    </xdr:from>
    <xdr:to>
      <xdr:col>5</xdr:col>
      <xdr:colOff>34925</xdr:colOff>
      <xdr:row>37</xdr:row>
      <xdr:rowOff>59111</xdr:rowOff>
    </xdr:to>
    <xdr:sp macro="" textlink="">
      <xdr:nvSpPr>
        <xdr:cNvPr id="112" name="フローチャート : 判断 111"/>
        <xdr:cNvSpPr/>
      </xdr:nvSpPr>
      <xdr:spPr bwMode="auto">
        <a:xfrm>
          <a:off x="5600700" y="70822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218943</xdr:rowOff>
    </xdr:from>
    <xdr:to>
      <xdr:col>4</xdr:col>
      <xdr:colOff>469900</xdr:colOff>
      <xdr:row>35</xdr:row>
      <xdr:rowOff>117856</xdr:rowOff>
    </xdr:to>
    <xdr:cxnSp macro="">
      <xdr:nvCxnSpPr>
        <xdr:cNvPr id="113" name="直線コネクタ 112"/>
        <xdr:cNvCxnSpPr/>
      </xdr:nvCxnSpPr>
      <xdr:spPr bwMode="auto">
        <a:xfrm flipV="1">
          <a:off x="4305300" y="6486393"/>
          <a:ext cx="698500" cy="241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116982</xdr:rowOff>
    </xdr:from>
    <xdr:to>
      <xdr:col>4</xdr:col>
      <xdr:colOff>520700</xdr:colOff>
      <xdr:row>37</xdr:row>
      <xdr:rowOff>47132</xdr:rowOff>
    </xdr:to>
    <xdr:sp macro="" textlink="">
      <xdr:nvSpPr>
        <xdr:cNvPr id="114" name="フローチャート : 判断 113"/>
        <xdr:cNvSpPr/>
      </xdr:nvSpPr>
      <xdr:spPr bwMode="auto">
        <a:xfrm>
          <a:off x="4953000" y="70702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31909</xdr:rowOff>
    </xdr:from>
    <xdr:ext cx="736600" cy="259045"/>
    <xdr:sp macro="" textlink="">
      <xdr:nvSpPr>
        <xdr:cNvPr id="115" name="テキスト ボックス 114"/>
        <xdr:cNvSpPr txBox="1"/>
      </xdr:nvSpPr>
      <xdr:spPr>
        <a:xfrm>
          <a:off x="4622800" y="7156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66924</xdr:rowOff>
    </xdr:from>
    <xdr:to>
      <xdr:col>3</xdr:col>
      <xdr:colOff>904875</xdr:colOff>
      <xdr:row>35</xdr:row>
      <xdr:rowOff>117856</xdr:rowOff>
    </xdr:to>
    <xdr:cxnSp macro="">
      <xdr:nvCxnSpPr>
        <xdr:cNvPr id="116" name="直線コネクタ 115"/>
        <xdr:cNvCxnSpPr/>
      </xdr:nvCxnSpPr>
      <xdr:spPr bwMode="auto">
        <a:xfrm>
          <a:off x="3606800" y="6677274"/>
          <a:ext cx="698500" cy="50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51283</xdr:rowOff>
    </xdr:from>
    <xdr:to>
      <xdr:col>3</xdr:col>
      <xdr:colOff>955675</xdr:colOff>
      <xdr:row>36</xdr:row>
      <xdr:rowOff>152883</xdr:rowOff>
    </xdr:to>
    <xdr:sp macro="" textlink="">
      <xdr:nvSpPr>
        <xdr:cNvPr id="117" name="フローチャート : 判断 116"/>
        <xdr:cNvSpPr/>
      </xdr:nvSpPr>
      <xdr:spPr bwMode="auto">
        <a:xfrm>
          <a:off x="4254500" y="70045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137660</xdr:rowOff>
    </xdr:from>
    <xdr:ext cx="762000" cy="259045"/>
    <xdr:sp macro="" textlink="">
      <xdr:nvSpPr>
        <xdr:cNvPr id="118" name="テキスト ボックス 117"/>
        <xdr:cNvSpPr txBox="1"/>
      </xdr:nvSpPr>
      <xdr:spPr>
        <a:xfrm>
          <a:off x="3924300" y="709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300462</xdr:rowOff>
    </xdr:from>
    <xdr:to>
      <xdr:col>3</xdr:col>
      <xdr:colOff>206375</xdr:colOff>
      <xdr:row>35</xdr:row>
      <xdr:rowOff>66924</xdr:rowOff>
    </xdr:to>
    <xdr:cxnSp macro="">
      <xdr:nvCxnSpPr>
        <xdr:cNvPr id="119" name="直線コネクタ 118"/>
        <xdr:cNvCxnSpPr/>
      </xdr:nvCxnSpPr>
      <xdr:spPr bwMode="auto">
        <a:xfrm>
          <a:off x="2908300" y="6567912"/>
          <a:ext cx="698500" cy="109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313350</xdr:rowOff>
    </xdr:from>
    <xdr:to>
      <xdr:col>3</xdr:col>
      <xdr:colOff>257175</xdr:colOff>
      <xdr:row>36</xdr:row>
      <xdr:rowOff>72050</xdr:rowOff>
    </xdr:to>
    <xdr:sp macro="" textlink="">
      <xdr:nvSpPr>
        <xdr:cNvPr id="120" name="フローチャート : 判断 119"/>
        <xdr:cNvSpPr/>
      </xdr:nvSpPr>
      <xdr:spPr bwMode="auto">
        <a:xfrm>
          <a:off x="3556000" y="692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56827</xdr:rowOff>
    </xdr:from>
    <xdr:ext cx="762000" cy="259045"/>
    <xdr:sp macro="" textlink="">
      <xdr:nvSpPr>
        <xdr:cNvPr id="121" name="テキスト ボックス 120"/>
        <xdr:cNvSpPr txBox="1"/>
      </xdr:nvSpPr>
      <xdr:spPr>
        <a:xfrm>
          <a:off x="3225800" y="701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262143</xdr:rowOff>
    </xdr:from>
    <xdr:to>
      <xdr:col>2</xdr:col>
      <xdr:colOff>692150</xdr:colOff>
      <xdr:row>36</xdr:row>
      <xdr:rowOff>20843</xdr:rowOff>
    </xdr:to>
    <xdr:sp macro="" textlink="">
      <xdr:nvSpPr>
        <xdr:cNvPr id="122" name="フローチャート : 判断 121"/>
        <xdr:cNvSpPr/>
      </xdr:nvSpPr>
      <xdr:spPr bwMode="auto">
        <a:xfrm>
          <a:off x="2857500" y="6872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5620</xdr:rowOff>
    </xdr:from>
    <xdr:ext cx="762000" cy="259045"/>
    <xdr:sp macro="" textlink="">
      <xdr:nvSpPr>
        <xdr:cNvPr id="123" name="テキスト ボックス 122"/>
        <xdr:cNvSpPr txBox="1"/>
      </xdr:nvSpPr>
      <xdr:spPr>
        <a:xfrm>
          <a:off x="2527300" y="695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248290</xdr:rowOff>
    </xdr:from>
    <xdr:to>
      <xdr:col>5</xdr:col>
      <xdr:colOff>34925</xdr:colOff>
      <xdr:row>36</xdr:row>
      <xdr:rowOff>6990</xdr:rowOff>
    </xdr:to>
    <xdr:sp macro="" textlink="">
      <xdr:nvSpPr>
        <xdr:cNvPr id="129" name="円/楕円 128"/>
        <xdr:cNvSpPr/>
      </xdr:nvSpPr>
      <xdr:spPr bwMode="auto">
        <a:xfrm>
          <a:off x="5600700" y="6858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93367</xdr:rowOff>
    </xdr:from>
    <xdr:ext cx="762000" cy="259045"/>
    <xdr:sp macro="" textlink="">
      <xdr:nvSpPr>
        <xdr:cNvPr id="130" name="人口1人当たり決算額の推移該当値テキスト445"/>
        <xdr:cNvSpPr txBox="1"/>
      </xdr:nvSpPr>
      <xdr:spPr>
        <a:xfrm>
          <a:off x="5740400" y="6703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12,486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168143</xdr:rowOff>
    </xdr:from>
    <xdr:to>
      <xdr:col>4</xdr:col>
      <xdr:colOff>520700</xdr:colOff>
      <xdr:row>34</xdr:row>
      <xdr:rowOff>269743</xdr:rowOff>
    </xdr:to>
    <xdr:sp macro="" textlink="">
      <xdr:nvSpPr>
        <xdr:cNvPr id="131" name="円/楕円 130"/>
        <xdr:cNvSpPr/>
      </xdr:nvSpPr>
      <xdr:spPr bwMode="auto">
        <a:xfrm>
          <a:off x="4953000" y="6435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279920</xdr:rowOff>
    </xdr:from>
    <xdr:ext cx="736600" cy="259045"/>
    <xdr:sp macro="" textlink="">
      <xdr:nvSpPr>
        <xdr:cNvPr id="132" name="テキスト ボックス 131"/>
        <xdr:cNvSpPr txBox="1"/>
      </xdr:nvSpPr>
      <xdr:spPr>
        <a:xfrm>
          <a:off x="4622800" y="6204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21,739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67056</xdr:rowOff>
    </xdr:from>
    <xdr:to>
      <xdr:col>3</xdr:col>
      <xdr:colOff>955675</xdr:colOff>
      <xdr:row>35</xdr:row>
      <xdr:rowOff>168656</xdr:rowOff>
    </xdr:to>
    <xdr:sp macro="" textlink="">
      <xdr:nvSpPr>
        <xdr:cNvPr id="133" name="円/楕円 132"/>
        <xdr:cNvSpPr/>
      </xdr:nvSpPr>
      <xdr:spPr bwMode="auto">
        <a:xfrm>
          <a:off x="4254500" y="6677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178833</xdr:rowOff>
    </xdr:from>
    <xdr:ext cx="762000" cy="259045"/>
    <xdr:sp macro="" textlink="">
      <xdr:nvSpPr>
        <xdr:cNvPr id="134" name="テキスト ボックス 133"/>
        <xdr:cNvSpPr txBox="1"/>
      </xdr:nvSpPr>
      <xdr:spPr>
        <a:xfrm>
          <a:off x="3924300" y="644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16,450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16124</xdr:rowOff>
    </xdr:from>
    <xdr:to>
      <xdr:col>3</xdr:col>
      <xdr:colOff>257175</xdr:colOff>
      <xdr:row>35</xdr:row>
      <xdr:rowOff>117724</xdr:rowOff>
    </xdr:to>
    <xdr:sp macro="" textlink="">
      <xdr:nvSpPr>
        <xdr:cNvPr id="135" name="円/楕円 134"/>
        <xdr:cNvSpPr/>
      </xdr:nvSpPr>
      <xdr:spPr bwMode="auto">
        <a:xfrm>
          <a:off x="3556000" y="6626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127901</xdr:rowOff>
    </xdr:from>
    <xdr:ext cx="762000" cy="259045"/>
    <xdr:sp macro="" textlink="">
      <xdr:nvSpPr>
        <xdr:cNvPr id="136" name="テキスト ボックス 135"/>
        <xdr:cNvSpPr txBox="1"/>
      </xdr:nvSpPr>
      <xdr:spPr>
        <a:xfrm>
          <a:off x="3225800" y="6395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249662</xdr:rowOff>
    </xdr:from>
    <xdr:to>
      <xdr:col>2</xdr:col>
      <xdr:colOff>692150</xdr:colOff>
      <xdr:row>35</xdr:row>
      <xdr:rowOff>8362</xdr:rowOff>
    </xdr:to>
    <xdr:sp macro="" textlink="">
      <xdr:nvSpPr>
        <xdr:cNvPr id="137" name="円/楕円 136"/>
        <xdr:cNvSpPr/>
      </xdr:nvSpPr>
      <xdr:spPr bwMode="auto">
        <a:xfrm>
          <a:off x="2857500" y="6517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18539</xdr:rowOff>
    </xdr:from>
    <xdr:ext cx="762000" cy="259045"/>
    <xdr:sp macro="" textlink="">
      <xdr:nvSpPr>
        <xdr:cNvPr id="138" name="テキスト ボックス 137"/>
        <xdr:cNvSpPr txBox="1"/>
      </xdr:nvSpPr>
      <xdr:spPr>
        <a:xfrm>
          <a:off x="2527300" y="6285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67,905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32</xdr:row>
      <xdr:rowOff>1511</xdr:rowOff>
    </xdr:from>
    <xdr:to>
      <xdr:col>6</xdr:col>
      <xdr:colOff>510540</xdr:colOff>
      <xdr:row>38</xdr:row>
      <xdr:rowOff>100038</xdr:rowOff>
    </xdr:to>
    <xdr:cxnSp macro="">
      <xdr:nvCxnSpPr>
        <xdr:cNvPr id="56" name="直線コネクタ 55"/>
        <xdr:cNvCxnSpPr/>
      </xdr:nvCxnSpPr>
      <xdr:spPr>
        <a:xfrm flipV="1">
          <a:off x="4633595" y="5487911"/>
          <a:ext cx="1270" cy="11272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103865</xdr:rowOff>
    </xdr:from>
    <xdr:ext cx="534377" cy="259045"/>
    <xdr:sp macro="" textlink="">
      <xdr:nvSpPr>
        <xdr:cNvPr id="57" name="人件費最小値テキスト"/>
        <xdr:cNvSpPr txBox="1"/>
      </xdr:nvSpPr>
      <xdr:spPr>
        <a:xfrm>
          <a:off x="4686300" y="6618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43,041</a:t>
          </a:r>
          <a:endParaRPr kumimoji="1" lang="ja-JP" altLang="en-US" sz="1000" b="1">
            <a:latin typeface="ＭＳ Ｐゴシック"/>
          </a:endParaRPr>
        </a:p>
      </xdr:txBody>
    </xdr:sp>
    <xdr:clientData/>
  </xdr:oneCellAnchor>
  <xdr:twoCellAnchor>
    <xdr:from>
      <xdr:col>6</xdr:col>
      <xdr:colOff>422275</xdr:colOff>
      <xdr:row>38</xdr:row>
      <xdr:rowOff>100038</xdr:rowOff>
    </xdr:from>
    <xdr:to>
      <xdr:col>6</xdr:col>
      <xdr:colOff>600075</xdr:colOff>
      <xdr:row>38</xdr:row>
      <xdr:rowOff>100038</xdr:rowOff>
    </xdr:to>
    <xdr:cxnSp macro="">
      <xdr:nvCxnSpPr>
        <xdr:cNvPr id="58" name="直線コネクタ 57"/>
        <xdr:cNvCxnSpPr/>
      </xdr:nvCxnSpPr>
      <xdr:spPr>
        <a:xfrm>
          <a:off x="4546600" y="66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119638</xdr:rowOff>
    </xdr:from>
    <xdr:ext cx="534377" cy="259045"/>
    <xdr:sp macro="" textlink="">
      <xdr:nvSpPr>
        <xdr:cNvPr id="59" name="人件費最大値テキスト"/>
        <xdr:cNvSpPr txBox="1"/>
      </xdr:nvSpPr>
      <xdr:spPr>
        <a:xfrm>
          <a:off x="4686300" y="526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72,627</a:t>
          </a:r>
          <a:endParaRPr kumimoji="1" lang="ja-JP" altLang="en-US" sz="1000" b="1">
            <a:latin typeface="ＭＳ Ｐゴシック"/>
          </a:endParaRPr>
        </a:p>
      </xdr:txBody>
    </xdr:sp>
    <xdr:clientData/>
  </xdr:oneCellAnchor>
  <xdr:twoCellAnchor>
    <xdr:from>
      <xdr:col>6</xdr:col>
      <xdr:colOff>422275</xdr:colOff>
      <xdr:row>32</xdr:row>
      <xdr:rowOff>1511</xdr:rowOff>
    </xdr:from>
    <xdr:to>
      <xdr:col>6</xdr:col>
      <xdr:colOff>600075</xdr:colOff>
      <xdr:row>32</xdr:row>
      <xdr:rowOff>1511</xdr:rowOff>
    </xdr:to>
    <xdr:cxnSp macro="">
      <xdr:nvCxnSpPr>
        <xdr:cNvPr id="60" name="直線コネクタ 59"/>
        <xdr:cNvCxnSpPr/>
      </xdr:nvCxnSpPr>
      <xdr:spPr>
        <a:xfrm>
          <a:off x="4546600" y="548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97409</xdr:rowOff>
    </xdr:from>
    <xdr:to>
      <xdr:col>6</xdr:col>
      <xdr:colOff>511175</xdr:colOff>
      <xdr:row>32</xdr:row>
      <xdr:rowOff>147434</xdr:rowOff>
    </xdr:to>
    <xdr:cxnSp macro="">
      <xdr:nvCxnSpPr>
        <xdr:cNvPr id="61" name="直線コネクタ 60"/>
        <xdr:cNvCxnSpPr/>
      </xdr:nvCxnSpPr>
      <xdr:spPr>
        <a:xfrm flipV="1">
          <a:off x="3797300" y="5583809"/>
          <a:ext cx="838200" cy="5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162501</xdr:rowOff>
    </xdr:from>
    <xdr:ext cx="534377" cy="259045"/>
    <xdr:sp macro="" textlink="">
      <xdr:nvSpPr>
        <xdr:cNvPr id="62" name="人件費平均値テキスト"/>
        <xdr:cNvSpPr txBox="1"/>
      </xdr:nvSpPr>
      <xdr:spPr>
        <a:xfrm>
          <a:off x="4686300" y="5991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57,502</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12624</xdr:rowOff>
    </xdr:from>
    <xdr:to>
      <xdr:col>6</xdr:col>
      <xdr:colOff>561975</xdr:colOff>
      <xdr:row>35</xdr:row>
      <xdr:rowOff>114224</xdr:rowOff>
    </xdr:to>
    <xdr:sp macro="" textlink="">
      <xdr:nvSpPr>
        <xdr:cNvPr id="63" name="フローチャート : 判断 62"/>
        <xdr:cNvSpPr/>
      </xdr:nvSpPr>
      <xdr:spPr>
        <a:xfrm>
          <a:off x="4584700" y="6013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147434</xdr:rowOff>
    </xdr:from>
    <xdr:to>
      <xdr:col>5</xdr:col>
      <xdr:colOff>358775</xdr:colOff>
      <xdr:row>33</xdr:row>
      <xdr:rowOff>27991</xdr:rowOff>
    </xdr:to>
    <xdr:cxnSp macro="">
      <xdr:nvCxnSpPr>
        <xdr:cNvPr id="64" name="直線コネクタ 63"/>
        <xdr:cNvCxnSpPr/>
      </xdr:nvCxnSpPr>
      <xdr:spPr>
        <a:xfrm flipV="1">
          <a:off x="2908300" y="5633834"/>
          <a:ext cx="889000" cy="52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31407</xdr:rowOff>
    </xdr:from>
    <xdr:to>
      <xdr:col>5</xdr:col>
      <xdr:colOff>409575</xdr:colOff>
      <xdr:row>35</xdr:row>
      <xdr:rowOff>133007</xdr:rowOff>
    </xdr:to>
    <xdr:sp macro="" textlink="">
      <xdr:nvSpPr>
        <xdr:cNvPr id="65" name="フローチャート : 判断 64"/>
        <xdr:cNvSpPr/>
      </xdr:nvSpPr>
      <xdr:spPr>
        <a:xfrm>
          <a:off x="3746500" y="603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124134</xdr:rowOff>
    </xdr:from>
    <xdr:ext cx="534377" cy="259045"/>
    <xdr:sp macro="" textlink="">
      <xdr:nvSpPr>
        <xdr:cNvPr id="66" name="テキスト ボックス 65"/>
        <xdr:cNvSpPr txBox="1"/>
      </xdr:nvSpPr>
      <xdr:spPr>
        <a:xfrm>
          <a:off x="3530111" y="6124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57,009</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103734</xdr:rowOff>
    </xdr:from>
    <xdr:to>
      <xdr:col>4</xdr:col>
      <xdr:colOff>155575</xdr:colOff>
      <xdr:row>33</xdr:row>
      <xdr:rowOff>27991</xdr:rowOff>
    </xdr:to>
    <xdr:cxnSp macro="">
      <xdr:nvCxnSpPr>
        <xdr:cNvPr id="67" name="直線コネクタ 66"/>
        <xdr:cNvCxnSpPr/>
      </xdr:nvCxnSpPr>
      <xdr:spPr>
        <a:xfrm>
          <a:off x="2019300" y="5590134"/>
          <a:ext cx="889000" cy="95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20549</xdr:rowOff>
    </xdr:from>
    <xdr:to>
      <xdr:col>4</xdr:col>
      <xdr:colOff>206375</xdr:colOff>
      <xdr:row>35</xdr:row>
      <xdr:rowOff>122149</xdr:rowOff>
    </xdr:to>
    <xdr:sp macro="" textlink="">
      <xdr:nvSpPr>
        <xdr:cNvPr id="68" name="フローチャート : 判断 67"/>
        <xdr:cNvSpPr/>
      </xdr:nvSpPr>
      <xdr:spPr>
        <a:xfrm>
          <a:off x="2857500" y="602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113276</xdr:rowOff>
    </xdr:from>
    <xdr:ext cx="534377" cy="259045"/>
    <xdr:sp macro="" textlink="">
      <xdr:nvSpPr>
        <xdr:cNvPr id="69" name="テキスト ボックス 68"/>
        <xdr:cNvSpPr txBox="1"/>
      </xdr:nvSpPr>
      <xdr:spPr>
        <a:xfrm>
          <a:off x="2641111" y="6114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57,294</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133680</xdr:rowOff>
    </xdr:from>
    <xdr:to>
      <xdr:col>2</xdr:col>
      <xdr:colOff>638175</xdr:colOff>
      <xdr:row>32</xdr:row>
      <xdr:rowOff>103734</xdr:rowOff>
    </xdr:to>
    <xdr:cxnSp macro="">
      <xdr:nvCxnSpPr>
        <xdr:cNvPr id="70" name="直線コネクタ 69"/>
        <xdr:cNvCxnSpPr/>
      </xdr:nvCxnSpPr>
      <xdr:spPr>
        <a:xfrm>
          <a:off x="1130300" y="5448630"/>
          <a:ext cx="889000" cy="141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135953</xdr:rowOff>
    </xdr:from>
    <xdr:to>
      <xdr:col>3</xdr:col>
      <xdr:colOff>3175</xdr:colOff>
      <xdr:row>35</xdr:row>
      <xdr:rowOff>66103</xdr:rowOff>
    </xdr:to>
    <xdr:sp macro="" textlink="">
      <xdr:nvSpPr>
        <xdr:cNvPr id="71" name="フローチャート : 判断 70"/>
        <xdr:cNvSpPr/>
      </xdr:nvSpPr>
      <xdr:spPr>
        <a:xfrm>
          <a:off x="1968500" y="596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57230</xdr:rowOff>
    </xdr:from>
    <xdr:ext cx="534377" cy="259045"/>
    <xdr:sp macro="" textlink="">
      <xdr:nvSpPr>
        <xdr:cNvPr id="72" name="テキスト ボックス 71"/>
        <xdr:cNvSpPr txBox="1"/>
      </xdr:nvSpPr>
      <xdr:spPr>
        <a:xfrm>
          <a:off x="1752111" y="6057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58,765</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25730</xdr:rowOff>
    </xdr:from>
    <xdr:to>
      <xdr:col>1</xdr:col>
      <xdr:colOff>485775</xdr:colOff>
      <xdr:row>34</xdr:row>
      <xdr:rowOff>127330</xdr:rowOff>
    </xdr:to>
    <xdr:sp macro="" textlink="">
      <xdr:nvSpPr>
        <xdr:cNvPr id="73" name="フローチャート : 判断 72"/>
        <xdr:cNvSpPr/>
      </xdr:nvSpPr>
      <xdr:spPr>
        <a:xfrm>
          <a:off x="1079500" y="585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118457</xdr:rowOff>
    </xdr:from>
    <xdr:ext cx="534377" cy="259045"/>
    <xdr:sp macro="" textlink="">
      <xdr:nvSpPr>
        <xdr:cNvPr id="74" name="テキスト ボックス 73"/>
        <xdr:cNvSpPr txBox="1"/>
      </xdr:nvSpPr>
      <xdr:spPr>
        <a:xfrm>
          <a:off x="863111" y="5947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46609</xdr:rowOff>
    </xdr:from>
    <xdr:to>
      <xdr:col>6</xdr:col>
      <xdr:colOff>561975</xdr:colOff>
      <xdr:row>32</xdr:row>
      <xdr:rowOff>148209</xdr:rowOff>
    </xdr:to>
    <xdr:sp macro="" textlink="">
      <xdr:nvSpPr>
        <xdr:cNvPr id="80" name="円/楕円 79"/>
        <xdr:cNvSpPr/>
      </xdr:nvSpPr>
      <xdr:spPr>
        <a:xfrm>
          <a:off x="4584700" y="5533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132986</xdr:rowOff>
    </xdr:from>
    <xdr:ext cx="534377" cy="259045"/>
    <xdr:sp macro="" textlink="">
      <xdr:nvSpPr>
        <xdr:cNvPr id="81" name="人件費該当値テキスト"/>
        <xdr:cNvSpPr txBox="1"/>
      </xdr:nvSpPr>
      <xdr:spPr>
        <a:xfrm>
          <a:off x="4686300" y="5447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70,110</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96634</xdr:rowOff>
    </xdr:from>
    <xdr:to>
      <xdr:col>5</xdr:col>
      <xdr:colOff>409575</xdr:colOff>
      <xdr:row>33</xdr:row>
      <xdr:rowOff>26784</xdr:rowOff>
    </xdr:to>
    <xdr:sp macro="" textlink="">
      <xdr:nvSpPr>
        <xdr:cNvPr id="82" name="円/楕円 81"/>
        <xdr:cNvSpPr/>
      </xdr:nvSpPr>
      <xdr:spPr>
        <a:xfrm>
          <a:off x="3746500" y="558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43311</xdr:rowOff>
    </xdr:from>
    <xdr:ext cx="534377" cy="259045"/>
    <xdr:sp macro="" textlink="">
      <xdr:nvSpPr>
        <xdr:cNvPr id="83" name="テキスト ボックス 82"/>
        <xdr:cNvSpPr txBox="1"/>
      </xdr:nvSpPr>
      <xdr:spPr>
        <a:xfrm>
          <a:off x="3530111" y="5358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68,797</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148641</xdr:rowOff>
    </xdr:from>
    <xdr:to>
      <xdr:col>4</xdr:col>
      <xdr:colOff>206375</xdr:colOff>
      <xdr:row>33</xdr:row>
      <xdr:rowOff>78791</xdr:rowOff>
    </xdr:to>
    <xdr:sp macro="" textlink="">
      <xdr:nvSpPr>
        <xdr:cNvPr id="84" name="円/楕円 83"/>
        <xdr:cNvSpPr/>
      </xdr:nvSpPr>
      <xdr:spPr>
        <a:xfrm>
          <a:off x="2857500" y="5635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31</xdr:row>
      <xdr:rowOff>95318</xdr:rowOff>
    </xdr:from>
    <xdr:ext cx="534377" cy="259045"/>
    <xdr:sp macro="" textlink="">
      <xdr:nvSpPr>
        <xdr:cNvPr id="85" name="テキスト ボックス 84"/>
        <xdr:cNvSpPr txBox="1"/>
      </xdr:nvSpPr>
      <xdr:spPr>
        <a:xfrm>
          <a:off x="2641111" y="5410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67,432</a:t>
          </a:r>
          <a:endParaRPr kumimoji="1" lang="ja-JP" altLang="en-US" sz="1000" b="1">
            <a:solidFill>
              <a:srgbClr val="FF0000"/>
            </a:solidFill>
            <a:latin typeface="ＭＳ Ｐゴシック"/>
          </a:endParaRPr>
        </a:p>
      </xdr:txBody>
    </xdr:sp>
    <xdr:clientData/>
  </xdr:oneCellAnchor>
  <xdr:twoCellAnchor>
    <xdr:from>
      <xdr:col>2</xdr:col>
      <xdr:colOff>587375</xdr:colOff>
      <xdr:row>32</xdr:row>
      <xdr:rowOff>52934</xdr:rowOff>
    </xdr:from>
    <xdr:to>
      <xdr:col>3</xdr:col>
      <xdr:colOff>3175</xdr:colOff>
      <xdr:row>32</xdr:row>
      <xdr:rowOff>154534</xdr:rowOff>
    </xdr:to>
    <xdr:sp macro="" textlink="">
      <xdr:nvSpPr>
        <xdr:cNvPr id="86" name="円/楕円 85"/>
        <xdr:cNvSpPr/>
      </xdr:nvSpPr>
      <xdr:spPr>
        <a:xfrm>
          <a:off x="1968500" y="5539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30</xdr:row>
      <xdr:rowOff>171061</xdr:rowOff>
    </xdr:from>
    <xdr:ext cx="534377" cy="259045"/>
    <xdr:sp macro="" textlink="">
      <xdr:nvSpPr>
        <xdr:cNvPr id="87" name="テキスト ボックス 86"/>
        <xdr:cNvSpPr txBox="1"/>
      </xdr:nvSpPr>
      <xdr:spPr>
        <a:xfrm>
          <a:off x="1752111" y="5314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69,944</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82880</xdr:rowOff>
    </xdr:from>
    <xdr:to>
      <xdr:col>1</xdr:col>
      <xdr:colOff>485775</xdr:colOff>
      <xdr:row>32</xdr:row>
      <xdr:rowOff>13030</xdr:rowOff>
    </xdr:to>
    <xdr:sp macro="" textlink="">
      <xdr:nvSpPr>
        <xdr:cNvPr id="88" name="円/楕円 87"/>
        <xdr:cNvSpPr/>
      </xdr:nvSpPr>
      <xdr:spPr>
        <a:xfrm>
          <a:off x="1079500" y="539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30</xdr:row>
      <xdr:rowOff>29557</xdr:rowOff>
    </xdr:from>
    <xdr:ext cx="534377" cy="259045"/>
    <xdr:sp macro="" textlink="">
      <xdr:nvSpPr>
        <xdr:cNvPr id="89" name="テキスト ボックス 88"/>
        <xdr:cNvSpPr txBox="1"/>
      </xdr:nvSpPr>
      <xdr:spPr>
        <a:xfrm>
          <a:off x="863111" y="517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73,658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57,525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124357</xdr:rowOff>
    </xdr:from>
    <xdr:to>
      <xdr:col>6</xdr:col>
      <xdr:colOff>510540</xdr:colOff>
      <xdr:row>58</xdr:row>
      <xdr:rowOff>89443</xdr:rowOff>
    </xdr:to>
    <xdr:cxnSp macro="">
      <xdr:nvCxnSpPr>
        <xdr:cNvPr id="113" name="直線コネクタ 112"/>
        <xdr:cNvCxnSpPr/>
      </xdr:nvCxnSpPr>
      <xdr:spPr>
        <a:xfrm flipV="1">
          <a:off x="4633595" y="8868307"/>
          <a:ext cx="1270" cy="11652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93270</xdr:rowOff>
    </xdr:from>
    <xdr:ext cx="534377" cy="259045"/>
    <xdr:sp macro="" textlink="">
      <xdr:nvSpPr>
        <xdr:cNvPr id="114" name="物件費最小値テキスト"/>
        <xdr:cNvSpPr txBox="1"/>
      </xdr:nvSpPr>
      <xdr:spPr>
        <a:xfrm>
          <a:off x="4686300" y="10037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33,191</a:t>
          </a:r>
          <a:endParaRPr kumimoji="1" lang="ja-JP" altLang="en-US" sz="1000" b="1">
            <a:latin typeface="ＭＳ Ｐゴシック"/>
          </a:endParaRPr>
        </a:p>
      </xdr:txBody>
    </xdr:sp>
    <xdr:clientData/>
  </xdr:oneCellAnchor>
  <xdr:twoCellAnchor>
    <xdr:from>
      <xdr:col>6</xdr:col>
      <xdr:colOff>422275</xdr:colOff>
      <xdr:row>58</xdr:row>
      <xdr:rowOff>89443</xdr:rowOff>
    </xdr:from>
    <xdr:to>
      <xdr:col>6</xdr:col>
      <xdr:colOff>600075</xdr:colOff>
      <xdr:row>58</xdr:row>
      <xdr:rowOff>89443</xdr:rowOff>
    </xdr:to>
    <xdr:cxnSp macro="">
      <xdr:nvCxnSpPr>
        <xdr:cNvPr id="115" name="直線コネクタ 114"/>
        <xdr:cNvCxnSpPr/>
      </xdr:nvCxnSpPr>
      <xdr:spPr>
        <a:xfrm>
          <a:off x="4546600" y="10033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71034</xdr:rowOff>
    </xdr:from>
    <xdr:ext cx="599010" cy="259045"/>
    <xdr:sp macro="" textlink="">
      <xdr:nvSpPr>
        <xdr:cNvPr id="116" name="物件費最大値テキスト"/>
        <xdr:cNvSpPr txBox="1"/>
      </xdr:nvSpPr>
      <xdr:spPr>
        <a:xfrm>
          <a:off x="4686300" y="8643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339,027</a:t>
          </a:r>
          <a:endParaRPr kumimoji="1" lang="ja-JP" altLang="en-US" sz="1000" b="1">
            <a:latin typeface="ＭＳ Ｐゴシック"/>
          </a:endParaRPr>
        </a:p>
      </xdr:txBody>
    </xdr:sp>
    <xdr:clientData/>
  </xdr:oneCellAnchor>
  <xdr:twoCellAnchor>
    <xdr:from>
      <xdr:col>6</xdr:col>
      <xdr:colOff>422275</xdr:colOff>
      <xdr:row>51</xdr:row>
      <xdr:rowOff>124357</xdr:rowOff>
    </xdr:from>
    <xdr:to>
      <xdr:col>6</xdr:col>
      <xdr:colOff>600075</xdr:colOff>
      <xdr:row>51</xdr:row>
      <xdr:rowOff>124357</xdr:rowOff>
    </xdr:to>
    <xdr:cxnSp macro="">
      <xdr:nvCxnSpPr>
        <xdr:cNvPr id="117" name="直線コネクタ 116"/>
        <xdr:cNvCxnSpPr/>
      </xdr:nvCxnSpPr>
      <xdr:spPr>
        <a:xfrm>
          <a:off x="4546600" y="8868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143049</xdr:rowOff>
    </xdr:from>
    <xdr:to>
      <xdr:col>6</xdr:col>
      <xdr:colOff>511175</xdr:colOff>
      <xdr:row>57</xdr:row>
      <xdr:rowOff>169327</xdr:rowOff>
    </xdr:to>
    <xdr:cxnSp macro="">
      <xdr:nvCxnSpPr>
        <xdr:cNvPr id="118" name="直線コネクタ 117"/>
        <xdr:cNvCxnSpPr/>
      </xdr:nvCxnSpPr>
      <xdr:spPr>
        <a:xfrm flipV="1">
          <a:off x="3797300" y="9915699"/>
          <a:ext cx="838200" cy="26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73050</xdr:rowOff>
    </xdr:from>
    <xdr:ext cx="534377" cy="259045"/>
    <xdr:sp macro="" textlink="">
      <xdr:nvSpPr>
        <xdr:cNvPr id="119" name="物件費平均値テキスト"/>
        <xdr:cNvSpPr txBox="1"/>
      </xdr:nvSpPr>
      <xdr:spPr>
        <a:xfrm>
          <a:off x="4686300" y="98457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63,498</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94623</xdr:rowOff>
    </xdr:from>
    <xdr:to>
      <xdr:col>6</xdr:col>
      <xdr:colOff>561975</xdr:colOff>
      <xdr:row>58</xdr:row>
      <xdr:rowOff>24773</xdr:rowOff>
    </xdr:to>
    <xdr:sp macro="" textlink="">
      <xdr:nvSpPr>
        <xdr:cNvPr id="120" name="フローチャート : 判断 119"/>
        <xdr:cNvSpPr/>
      </xdr:nvSpPr>
      <xdr:spPr>
        <a:xfrm>
          <a:off x="4584700" y="986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163680</xdr:rowOff>
    </xdr:from>
    <xdr:to>
      <xdr:col>5</xdr:col>
      <xdr:colOff>358775</xdr:colOff>
      <xdr:row>57</xdr:row>
      <xdr:rowOff>169327</xdr:rowOff>
    </xdr:to>
    <xdr:cxnSp macro="">
      <xdr:nvCxnSpPr>
        <xdr:cNvPr id="121" name="直線コネクタ 120"/>
        <xdr:cNvCxnSpPr/>
      </xdr:nvCxnSpPr>
      <xdr:spPr>
        <a:xfrm>
          <a:off x="2908300" y="9936330"/>
          <a:ext cx="889000" cy="5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126375</xdr:rowOff>
    </xdr:from>
    <xdr:to>
      <xdr:col>5</xdr:col>
      <xdr:colOff>409575</xdr:colOff>
      <xdr:row>58</xdr:row>
      <xdr:rowOff>56525</xdr:rowOff>
    </xdr:to>
    <xdr:sp macro="" textlink="">
      <xdr:nvSpPr>
        <xdr:cNvPr id="122" name="フローチャート : 判断 121"/>
        <xdr:cNvSpPr/>
      </xdr:nvSpPr>
      <xdr:spPr>
        <a:xfrm>
          <a:off x="3746500" y="9899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47652</xdr:rowOff>
    </xdr:from>
    <xdr:ext cx="534377" cy="259045"/>
    <xdr:sp macro="" textlink="">
      <xdr:nvSpPr>
        <xdr:cNvPr id="123" name="テキスト ボックス 122"/>
        <xdr:cNvSpPr txBox="1"/>
      </xdr:nvSpPr>
      <xdr:spPr>
        <a:xfrm>
          <a:off x="3530111" y="9991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55,164</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160392</xdr:rowOff>
    </xdr:from>
    <xdr:to>
      <xdr:col>4</xdr:col>
      <xdr:colOff>155575</xdr:colOff>
      <xdr:row>57</xdr:row>
      <xdr:rowOff>163680</xdr:rowOff>
    </xdr:to>
    <xdr:cxnSp macro="">
      <xdr:nvCxnSpPr>
        <xdr:cNvPr id="124" name="直線コネクタ 123"/>
        <xdr:cNvCxnSpPr/>
      </xdr:nvCxnSpPr>
      <xdr:spPr>
        <a:xfrm>
          <a:off x="2019300" y="9933042"/>
          <a:ext cx="889000" cy="3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139013</xdr:rowOff>
    </xdr:from>
    <xdr:to>
      <xdr:col>4</xdr:col>
      <xdr:colOff>206375</xdr:colOff>
      <xdr:row>58</xdr:row>
      <xdr:rowOff>69163</xdr:rowOff>
    </xdr:to>
    <xdr:sp macro="" textlink="">
      <xdr:nvSpPr>
        <xdr:cNvPr id="125" name="フローチャート : 判断 124"/>
        <xdr:cNvSpPr/>
      </xdr:nvSpPr>
      <xdr:spPr>
        <a:xfrm>
          <a:off x="2857500" y="9911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60290</xdr:rowOff>
    </xdr:from>
    <xdr:ext cx="534377" cy="259045"/>
    <xdr:sp macro="" textlink="">
      <xdr:nvSpPr>
        <xdr:cNvPr id="126" name="テキスト ボックス 125"/>
        <xdr:cNvSpPr txBox="1"/>
      </xdr:nvSpPr>
      <xdr:spPr>
        <a:xfrm>
          <a:off x="2641111" y="10004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51,847</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159996</xdr:rowOff>
    </xdr:from>
    <xdr:to>
      <xdr:col>2</xdr:col>
      <xdr:colOff>638175</xdr:colOff>
      <xdr:row>57</xdr:row>
      <xdr:rowOff>160392</xdr:rowOff>
    </xdr:to>
    <xdr:cxnSp macro="">
      <xdr:nvCxnSpPr>
        <xdr:cNvPr id="127" name="直線コネクタ 126"/>
        <xdr:cNvCxnSpPr/>
      </xdr:nvCxnSpPr>
      <xdr:spPr>
        <a:xfrm>
          <a:off x="1130300" y="9932646"/>
          <a:ext cx="889000" cy="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148903</xdr:rowOff>
    </xdr:from>
    <xdr:to>
      <xdr:col>3</xdr:col>
      <xdr:colOff>3175</xdr:colOff>
      <xdr:row>58</xdr:row>
      <xdr:rowOff>79053</xdr:rowOff>
    </xdr:to>
    <xdr:sp macro="" textlink="">
      <xdr:nvSpPr>
        <xdr:cNvPr id="128" name="フローチャート : 判断 127"/>
        <xdr:cNvSpPr/>
      </xdr:nvSpPr>
      <xdr:spPr>
        <a:xfrm>
          <a:off x="1968500" y="9921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70180</xdr:rowOff>
    </xdr:from>
    <xdr:ext cx="534377" cy="259045"/>
    <xdr:sp macro="" textlink="">
      <xdr:nvSpPr>
        <xdr:cNvPr id="129" name="テキスト ボックス 128"/>
        <xdr:cNvSpPr txBox="1"/>
      </xdr:nvSpPr>
      <xdr:spPr>
        <a:xfrm>
          <a:off x="1752111" y="10014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49,251</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140804</xdr:rowOff>
    </xdr:from>
    <xdr:to>
      <xdr:col>1</xdr:col>
      <xdr:colOff>485775</xdr:colOff>
      <xdr:row>58</xdr:row>
      <xdr:rowOff>70954</xdr:rowOff>
    </xdr:to>
    <xdr:sp macro="" textlink="">
      <xdr:nvSpPr>
        <xdr:cNvPr id="130" name="フローチャート : 判断 129"/>
        <xdr:cNvSpPr/>
      </xdr:nvSpPr>
      <xdr:spPr>
        <a:xfrm>
          <a:off x="1079500" y="9913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62081</xdr:rowOff>
    </xdr:from>
    <xdr:ext cx="534377" cy="259045"/>
    <xdr:sp macro="" textlink="">
      <xdr:nvSpPr>
        <xdr:cNvPr id="131" name="テキスト ボックス 130"/>
        <xdr:cNvSpPr txBox="1"/>
      </xdr:nvSpPr>
      <xdr:spPr>
        <a:xfrm>
          <a:off x="863111" y="10006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51,377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92249</xdr:rowOff>
    </xdr:from>
    <xdr:to>
      <xdr:col>6</xdr:col>
      <xdr:colOff>561975</xdr:colOff>
      <xdr:row>58</xdr:row>
      <xdr:rowOff>22399</xdr:rowOff>
    </xdr:to>
    <xdr:sp macro="" textlink="">
      <xdr:nvSpPr>
        <xdr:cNvPr id="137" name="円/楕円 136"/>
        <xdr:cNvSpPr/>
      </xdr:nvSpPr>
      <xdr:spPr>
        <a:xfrm>
          <a:off x="4584700" y="9864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51626</xdr:rowOff>
    </xdr:from>
    <xdr:ext cx="534377" cy="259045"/>
    <xdr:sp macro="" textlink="">
      <xdr:nvSpPr>
        <xdr:cNvPr id="138" name="物件費該当値テキスト"/>
        <xdr:cNvSpPr txBox="1"/>
      </xdr:nvSpPr>
      <xdr:spPr>
        <a:xfrm>
          <a:off x="4686300" y="9652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64,121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118527</xdr:rowOff>
    </xdr:from>
    <xdr:to>
      <xdr:col>5</xdr:col>
      <xdr:colOff>409575</xdr:colOff>
      <xdr:row>58</xdr:row>
      <xdr:rowOff>48677</xdr:rowOff>
    </xdr:to>
    <xdr:sp macro="" textlink="">
      <xdr:nvSpPr>
        <xdr:cNvPr id="139" name="円/楕円 138"/>
        <xdr:cNvSpPr/>
      </xdr:nvSpPr>
      <xdr:spPr>
        <a:xfrm>
          <a:off x="3746500" y="9891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65204</xdr:rowOff>
    </xdr:from>
    <xdr:ext cx="534377" cy="259045"/>
    <xdr:sp macro="" textlink="">
      <xdr:nvSpPr>
        <xdr:cNvPr id="140" name="テキスト ボックス 139"/>
        <xdr:cNvSpPr txBox="1"/>
      </xdr:nvSpPr>
      <xdr:spPr>
        <a:xfrm>
          <a:off x="3530111" y="9666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57,224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112880</xdr:rowOff>
    </xdr:from>
    <xdr:to>
      <xdr:col>4</xdr:col>
      <xdr:colOff>206375</xdr:colOff>
      <xdr:row>58</xdr:row>
      <xdr:rowOff>43030</xdr:rowOff>
    </xdr:to>
    <xdr:sp macro="" textlink="">
      <xdr:nvSpPr>
        <xdr:cNvPr id="141" name="円/楕円 140"/>
        <xdr:cNvSpPr/>
      </xdr:nvSpPr>
      <xdr:spPr>
        <a:xfrm>
          <a:off x="2857500" y="988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59557</xdr:rowOff>
    </xdr:from>
    <xdr:ext cx="534377" cy="259045"/>
    <xdr:sp macro="" textlink="">
      <xdr:nvSpPr>
        <xdr:cNvPr id="142" name="テキスト ボックス 141"/>
        <xdr:cNvSpPr txBox="1"/>
      </xdr:nvSpPr>
      <xdr:spPr>
        <a:xfrm>
          <a:off x="2641111" y="9660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58,706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109592</xdr:rowOff>
    </xdr:from>
    <xdr:to>
      <xdr:col>3</xdr:col>
      <xdr:colOff>3175</xdr:colOff>
      <xdr:row>58</xdr:row>
      <xdr:rowOff>39742</xdr:rowOff>
    </xdr:to>
    <xdr:sp macro="" textlink="">
      <xdr:nvSpPr>
        <xdr:cNvPr id="143" name="円/楕円 142"/>
        <xdr:cNvSpPr/>
      </xdr:nvSpPr>
      <xdr:spPr>
        <a:xfrm>
          <a:off x="1968500" y="9882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56269</xdr:rowOff>
    </xdr:from>
    <xdr:ext cx="534377" cy="259045"/>
    <xdr:sp macro="" textlink="">
      <xdr:nvSpPr>
        <xdr:cNvPr id="144" name="テキスト ボックス 143"/>
        <xdr:cNvSpPr txBox="1"/>
      </xdr:nvSpPr>
      <xdr:spPr>
        <a:xfrm>
          <a:off x="1752111" y="9657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59,569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109196</xdr:rowOff>
    </xdr:from>
    <xdr:to>
      <xdr:col>1</xdr:col>
      <xdr:colOff>485775</xdr:colOff>
      <xdr:row>58</xdr:row>
      <xdr:rowOff>39346</xdr:rowOff>
    </xdr:to>
    <xdr:sp macro="" textlink="">
      <xdr:nvSpPr>
        <xdr:cNvPr id="145" name="円/楕円 144"/>
        <xdr:cNvSpPr/>
      </xdr:nvSpPr>
      <xdr:spPr>
        <a:xfrm>
          <a:off x="1079500" y="988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55873</xdr:rowOff>
    </xdr:from>
    <xdr:ext cx="534377" cy="259045"/>
    <xdr:sp macro="" textlink="">
      <xdr:nvSpPr>
        <xdr:cNvPr id="146" name="テキスト ボックス 145"/>
        <xdr:cNvSpPr txBox="1"/>
      </xdr:nvSpPr>
      <xdr:spPr>
        <a:xfrm>
          <a:off x="863111" y="9657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59,673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0" name="テキスト ボックス 159"/>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168927</xdr:rowOff>
    </xdr:from>
    <xdr:ext cx="467179" cy="259045"/>
    <xdr:sp macro="" textlink="">
      <xdr:nvSpPr>
        <xdr:cNvPr id="162" name="テキスト ボックス 161"/>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130827</xdr:rowOff>
    </xdr:from>
    <xdr:ext cx="467179" cy="259045"/>
    <xdr:sp macro="" textlink="">
      <xdr:nvSpPr>
        <xdr:cNvPr id="164" name="テキスト ボックス 163"/>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91948</xdr:rowOff>
    </xdr:from>
    <xdr:to>
      <xdr:col>6</xdr:col>
      <xdr:colOff>510540</xdr:colOff>
      <xdr:row>78</xdr:row>
      <xdr:rowOff>168911</xdr:rowOff>
    </xdr:to>
    <xdr:cxnSp macro="">
      <xdr:nvCxnSpPr>
        <xdr:cNvPr id="170" name="直線コネクタ 169"/>
        <xdr:cNvCxnSpPr/>
      </xdr:nvCxnSpPr>
      <xdr:spPr>
        <a:xfrm flipV="1">
          <a:off x="4633595" y="12264898"/>
          <a:ext cx="1270" cy="1277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1288</xdr:rowOff>
    </xdr:from>
    <xdr:ext cx="378565" cy="259045"/>
    <xdr:sp macro="" textlink="">
      <xdr:nvSpPr>
        <xdr:cNvPr id="171" name="維持補修費最小値テキスト"/>
        <xdr:cNvSpPr txBox="1"/>
      </xdr:nvSpPr>
      <xdr:spPr>
        <a:xfrm>
          <a:off x="4686300" y="135458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a:t>
          </a:r>
          <a:endParaRPr kumimoji="1" lang="ja-JP" altLang="en-US" sz="1000" b="1">
            <a:latin typeface="ＭＳ Ｐゴシック"/>
          </a:endParaRPr>
        </a:p>
      </xdr:txBody>
    </xdr:sp>
    <xdr:clientData/>
  </xdr:oneCellAnchor>
  <xdr:twoCellAnchor>
    <xdr:from>
      <xdr:col>6</xdr:col>
      <xdr:colOff>422275</xdr:colOff>
      <xdr:row>78</xdr:row>
      <xdr:rowOff>168911</xdr:rowOff>
    </xdr:from>
    <xdr:to>
      <xdr:col>6</xdr:col>
      <xdr:colOff>600075</xdr:colOff>
      <xdr:row>78</xdr:row>
      <xdr:rowOff>168911</xdr:rowOff>
    </xdr:to>
    <xdr:cxnSp macro="">
      <xdr:nvCxnSpPr>
        <xdr:cNvPr id="172" name="直線コネクタ 171"/>
        <xdr:cNvCxnSpPr/>
      </xdr:nvCxnSpPr>
      <xdr:spPr>
        <a:xfrm>
          <a:off x="4546600" y="13542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38625</xdr:rowOff>
    </xdr:from>
    <xdr:ext cx="534377" cy="259045"/>
    <xdr:sp macro="" textlink="">
      <xdr:nvSpPr>
        <xdr:cNvPr id="173" name="維持補修費最大値テキスト"/>
        <xdr:cNvSpPr txBox="1"/>
      </xdr:nvSpPr>
      <xdr:spPr>
        <a:xfrm>
          <a:off x="4686300" y="12040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10,426</a:t>
          </a:r>
          <a:endParaRPr kumimoji="1" lang="ja-JP" altLang="en-US" sz="1000" b="1">
            <a:latin typeface="ＭＳ Ｐゴシック"/>
          </a:endParaRPr>
        </a:p>
      </xdr:txBody>
    </xdr:sp>
    <xdr:clientData/>
  </xdr:oneCellAnchor>
  <xdr:twoCellAnchor>
    <xdr:from>
      <xdr:col>6</xdr:col>
      <xdr:colOff>422275</xdr:colOff>
      <xdr:row>71</xdr:row>
      <xdr:rowOff>91948</xdr:rowOff>
    </xdr:from>
    <xdr:to>
      <xdr:col>6</xdr:col>
      <xdr:colOff>600075</xdr:colOff>
      <xdr:row>71</xdr:row>
      <xdr:rowOff>91948</xdr:rowOff>
    </xdr:to>
    <xdr:cxnSp macro="">
      <xdr:nvCxnSpPr>
        <xdr:cNvPr id="174" name="直線コネクタ 173"/>
        <xdr:cNvCxnSpPr/>
      </xdr:nvCxnSpPr>
      <xdr:spPr>
        <a:xfrm>
          <a:off x="4546600" y="1226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135255</xdr:rowOff>
    </xdr:from>
    <xdr:to>
      <xdr:col>6</xdr:col>
      <xdr:colOff>511175</xdr:colOff>
      <xdr:row>76</xdr:row>
      <xdr:rowOff>147065</xdr:rowOff>
    </xdr:to>
    <xdr:cxnSp macro="">
      <xdr:nvCxnSpPr>
        <xdr:cNvPr id="175" name="直線コネクタ 174"/>
        <xdr:cNvCxnSpPr/>
      </xdr:nvCxnSpPr>
      <xdr:spPr>
        <a:xfrm flipV="1">
          <a:off x="3797300" y="13165455"/>
          <a:ext cx="838200" cy="11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91839</xdr:rowOff>
    </xdr:from>
    <xdr:ext cx="469744" cy="259045"/>
    <xdr:sp macro="" textlink="">
      <xdr:nvSpPr>
        <xdr:cNvPr id="176" name="維持補修費平均値テキスト"/>
        <xdr:cNvSpPr txBox="1"/>
      </xdr:nvSpPr>
      <xdr:spPr>
        <a:xfrm>
          <a:off x="4686300" y="13122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3,107</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113412</xdr:rowOff>
    </xdr:from>
    <xdr:to>
      <xdr:col>6</xdr:col>
      <xdr:colOff>561975</xdr:colOff>
      <xdr:row>77</xdr:row>
      <xdr:rowOff>43562</xdr:rowOff>
    </xdr:to>
    <xdr:sp macro="" textlink="">
      <xdr:nvSpPr>
        <xdr:cNvPr id="177" name="フローチャート : 判断 176"/>
        <xdr:cNvSpPr/>
      </xdr:nvSpPr>
      <xdr:spPr>
        <a:xfrm>
          <a:off x="4584700" y="13143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115443</xdr:rowOff>
    </xdr:from>
    <xdr:to>
      <xdr:col>5</xdr:col>
      <xdr:colOff>358775</xdr:colOff>
      <xdr:row>76</xdr:row>
      <xdr:rowOff>147065</xdr:rowOff>
    </xdr:to>
    <xdr:cxnSp macro="">
      <xdr:nvCxnSpPr>
        <xdr:cNvPr id="178" name="直線コネクタ 177"/>
        <xdr:cNvCxnSpPr/>
      </xdr:nvCxnSpPr>
      <xdr:spPr>
        <a:xfrm>
          <a:off x="2908300" y="13145643"/>
          <a:ext cx="889000" cy="31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67945</xdr:rowOff>
    </xdr:from>
    <xdr:to>
      <xdr:col>5</xdr:col>
      <xdr:colOff>409575</xdr:colOff>
      <xdr:row>76</xdr:row>
      <xdr:rowOff>169545</xdr:rowOff>
    </xdr:to>
    <xdr:sp macro="" textlink="">
      <xdr:nvSpPr>
        <xdr:cNvPr id="179" name="フローチャート : 判断 178"/>
        <xdr:cNvSpPr/>
      </xdr:nvSpPr>
      <xdr:spPr>
        <a:xfrm>
          <a:off x="3746500" y="1309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14622</xdr:rowOff>
    </xdr:from>
    <xdr:ext cx="469744" cy="259045"/>
    <xdr:sp macro="" textlink="">
      <xdr:nvSpPr>
        <xdr:cNvPr id="180" name="テキスト ボックス 179"/>
        <xdr:cNvSpPr txBox="1"/>
      </xdr:nvSpPr>
      <xdr:spPr>
        <a:xfrm>
          <a:off x="3562427" y="1287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3,465</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111379</xdr:rowOff>
    </xdr:from>
    <xdr:to>
      <xdr:col>4</xdr:col>
      <xdr:colOff>155575</xdr:colOff>
      <xdr:row>76</xdr:row>
      <xdr:rowOff>115443</xdr:rowOff>
    </xdr:to>
    <xdr:cxnSp macro="">
      <xdr:nvCxnSpPr>
        <xdr:cNvPr id="181" name="直線コネクタ 180"/>
        <xdr:cNvCxnSpPr/>
      </xdr:nvCxnSpPr>
      <xdr:spPr>
        <a:xfrm>
          <a:off x="2019300" y="13141579"/>
          <a:ext cx="889000" cy="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74676</xdr:rowOff>
    </xdr:from>
    <xdr:to>
      <xdr:col>4</xdr:col>
      <xdr:colOff>206375</xdr:colOff>
      <xdr:row>77</xdr:row>
      <xdr:rowOff>4826</xdr:rowOff>
    </xdr:to>
    <xdr:sp macro="" textlink="">
      <xdr:nvSpPr>
        <xdr:cNvPr id="182" name="フローチャート : 判断 181"/>
        <xdr:cNvSpPr/>
      </xdr:nvSpPr>
      <xdr:spPr>
        <a:xfrm>
          <a:off x="2857500" y="1310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167403</xdr:rowOff>
    </xdr:from>
    <xdr:ext cx="469744" cy="259045"/>
    <xdr:sp macro="" textlink="">
      <xdr:nvSpPr>
        <xdr:cNvPr id="183" name="テキスト ボックス 182"/>
        <xdr:cNvSpPr txBox="1"/>
      </xdr:nvSpPr>
      <xdr:spPr>
        <a:xfrm>
          <a:off x="2673427" y="13197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3,412</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6986</xdr:rowOff>
    </xdr:from>
    <xdr:to>
      <xdr:col>2</xdr:col>
      <xdr:colOff>638175</xdr:colOff>
      <xdr:row>76</xdr:row>
      <xdr:rowOff>111379</xdr:rowOff>
    </xdr:to>
    <xdr:cxnSp macro="">
      <xdr:nvCxnSpPr>
        <xdr:cNvPr id="184" name="直線コネクタ 183"/>
        <xdr:cNvCxnSpPr/>
      </xdr:nvCxnSpPr>
      <xdr:spPr>
        <a:xfrm>
          <a:off x="1130300" y="13037186"/>
          <a:ext cx="889000" cy="104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80390</xdr:rowOff>
    </xdr:from>
    <xdr:to>
      <xdr:col>3</xdr:col>
      <xdr:colOff>3175</xdr:colOff>
      <xdr:row>77</xdr:row>
      <xdr:rowOff>10540</xdr:rowOff>
    </xdr:to>
    <xdr:sp macro="" textlink="">
      <xdr:nvSpPr>
        <xdr:cNvPr id="185" name="フローチャート : 判断 184"/>
        <xdr:cNvSpPr/>
      </xdr:nvSpPr>
      <xdr:spPr>
        <a:xfrm>
          <a:off x="1968500" y="1311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1667</xdr:rowOff>
    </xdr:from>
    <xdr:ext cx="469744" cy="259045"/>
    <xdr:sp macro="" textlink="">
      <xdr:nvSpPr>
        <xdr:cNvPr id="186" name="テキスト ボックス 185"/>
        <xdr:cNvSpPr txBox="1"/>
      </xdr:nvSpPr>
      <xdr:spPr>
        <a:xfrm>
          <a:off x="1784427" y="13203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71628</xdr:rowOff>
    </xdr:from>
    <xdr:to>
      <xdr:col>1</xdr:col>
      <xdr:colOff>485775</xdr:colOff>
      <xdr:row>77</xdr:row>
      <xdr:rowOff>1778</xdr:rowOff>
    </xdr:to>
    <xdr:sp macro="" textlink="">
      <xdr:nvSpPr>
        <xdr:cNvPr id="187" name="フローチャート : 判断 186"/>
        <xdr:cNvSpPr/>
      </xdr:nvSpPr>
      <xdr:spPr>
        <a:xfrm>
          <a:off x="10795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164355</xdr:rowOff>
    </xdr:from>
    <xdr:ext cx="469744" cy="259045"/>
    <xdr:sp macro="" textlink="">
      <xdr:nvSpPr>
        <xdr:cNvPr id="188" name="テキスト ボックス 187"/>
        <xdr:cNvSpPr txBox="1"/>
      </xdr:nvSpPr>
      <xdr:spPr>
        <a:xfrm>
          <a:off x="895427" y="13194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84455</xdr:rowOff>
    </xdr:from>
    <xdr:to>
      <xdr:col>6</xdr:col>
      <xdr:colOff>561975</xdr:colOff>
      <xdr:row>77</xdr:row>
      <xdr:rowOff>14605</xdr:rowOff>
    </xdr:to>
    <xdr:sp macro="" textlink="">
      <xdr:nvSpPr>
        <xdr:cNvPr id="194" name="円/楕円 193"/>
        <xdr:cNvSpPr/>
      </xdr:nvSpPr>
      <xdr:spPr>
        <a:xfrm>
          <a:off x="4584700" y="1311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107332</xdr:rowOff>
    </xdr:from>
    <xdr:ext cx="469744" cy="259045"/>
    <xdr:sp macro="" textlink="">
      <xdr:nvSpPr>
        <xdr:cNvPr id="195" name="維持補修費該当値テキスト"/>
        <xdr:cNvSpPr txBox="1"/>
      </xdr:nvSpPr>
      <xdr:spPr>
        <a:xfrm>
          <a:off x="4686300" y="12966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3,335</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96265</xdr:rowOff>
    </xdr:from>
    <xdr:to>
      <xdr:col>5</xdr:col>
      <xdr:colOff>409575</xdr:colOff>
      <xdr:row>77</xdr:row>
      <xdr:rowOff>26415</xdr:rowOff>
    </xdr:to>
    <xdr:sp macro="" textlink="">
      <xdr:nvSpPr>
        <xdr:cNvPr id="196" name="円/楕円 195"/>
        <xdr:cNvSpPr/>
      </xdr:nvSpPr>
      <xdr:spPr>
        <a:xfrm>
          <a:off x="3746500" y="1312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17542</xdr:rowOff>
    </xdr:from>
    <xdr:ext cx="469744" cy="259045"/>
    <xdr:sp macro="" textlink="">
      <xdr:nvSpPr>
        <xdr:cNvPr id="197" name="テキスト ボックス 196"/>
        <xdr:cNvSpPr txBox="1"/>
      </xdr:nvSpPr>
      <xdr:spPr>
        <a:xfrm>
          <a:off x="3562427" y="13219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3,242</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64643</xdr:rowOff>
    </xdr:from>
    <xdr:to>
      <xdr:col>4</xdr:col>
      <xdr:colOff>206375</xdr:colOff>
      <xdr:row>76</xdr:row>
      <xdr:rowOff>166243</xdr:rowOff>
    </xdr:to>
    <xdr:sp macro="" textlink="">
      <xdr:nvSpPr>
        <xdr:cNvPr id="198" name="円/楕円 197"/>
        <xdr:cNvSpPr/>
      </xdr:nvSpPr>
      <xdr:spPr>
        <a:xfrm>
          <a:off x="2857500" y="1309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11320</xdr:rowOff>
    </xdr:from>
    <xdr:ext cx="469744" cy="259045"/>
    <xdr:sp macro="" textlink="">
      <xdr:nvSpPr>
        <xdr:cNvPr id="199" name="テキスト ボックス 198"/>
        <xdr:cNvSpPr txBox="1"/>
      </xdr:nvSpPr>
      <xdr:spPr>
        <a:xfrm>
          <a:off x="2673427" y="12870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3,491</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60579</xdr:rowOff>
    </xdr:from>
    <xdr:to>
      <xdr:col>3</xdr:col>
      <xdr:colOff>3175</xdr:colOff>
      <xdr:row>76</xdr:row>
      <xdr:rowOff>162179</xdr:rowOff>
    </xdr:to>
    <xdr:sp macro="" textlink="">
      <xdr:nvSpPr>
        <xdr:cNvPr id="200" name="円/楕円 199"/>
        <xdr:cNvSpPr/>
      </xdr:nvSpPr>
      <xdr:spPr>
        <a:xfrm>
          <a:off x="1968500" y="13090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7256</xdr:rowOff>
    </xdr:from>
    <xdr:ext cx="469744" cy="259045"/>
    <xdr:sp macro="" textlink="">
      <xdr:nvSpPr>
        <xdr:cNvPr id="201" name="テキスト ボックス 200"/>
        <xdr:cNvSpPr txBox="1"/>
      </xdr:nvSpPr>
      <xdr:spPr>
        <a:xfrm>
          <a:off x="1784427" y="12866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3,523</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127635</xdr:rowOff>
    </xdr:from>
    <xdr:to>
      <xdr:col>1</xdr:col>
      <xdr:colOff>485775</xdr:colOff>
      <xdr:row>76</xdr:row>
      <xdr:rowOff>57786</xdr:rowOff>
    </xdr:to>
    <xdr:sp macro="" textlink="">
      <xdr:nvSpPr>
        <xdr:cNvPr id="202" name="円/楕円 201"/>
        <xdr:cNvSpPr/>
      </xdr:nvSpPr>
      <xdr:spPr>
        <a:xfrm>
          <a:off x="1079500" y="129863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74312</xdr:rowOff>
    </xdr:from>
    <xdr:ext cx="469744" cy="259045"/>
    <xdr:sp macro="" textlink="">
      <xdr:nvSpPr>
        <xdr:cNvPr id="203" name="テキスト ボックス 202"/>
        <xdr:cNvSpPr txBox="1"/>
      </xdr:nvSpPr>
      <xdr:spPr>
        <a:xfrm>
          <a:off x="895427" y="12761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4,345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0" name="テキスト ボックス 219"/>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126702</xdr:rowOff>
    </xdr:from>
    <xdr:to>
      <xdr:col>6</xdr:col>
      <xdr:colOff>510540</xdr:colOff>
      <xdr:row>99</xdr:row>
      <xdr:rowOff>73667</xdr:rowOff>
    </xdr:to>
    <xdr:cxnSp macro="">
      <xdr:nvCxnSpPr>
        <xdr:cNvPr id="230" name="直線コネクタ 229"/>
        <xdr:cNvCxnSpPr/>
      </xdr:nvCxnSpPr>
      <xdr:spPr>
        <a:xfrm flipV="1">
          <a:off x="4633595" y="15557202"/>
          <a:ext cx="1270" cy="1490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77494</xdr:rowOff>
    </xdr:from>
    <xdr:ext cx="534377" cy="259045"/>
    <xdr:sp macro="" textlink="">
      <xdr:nvSpPr>
        <xdr:cNvPr id="231" name="扶助費最小値テキスト"/>
        <xdr:cNvSpPr txBox="1"/>
      </xdr:nvSpPr>
      <xdr:spPr>
        <a:xfrm>
          <a:off x="4686300" y="17051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61,544</a:t>
          </a:r>
          <a:endParaRPr kumimoji="1" lang="ja-JP" altLang="en-US" sz="1000" b="1">
            <a:latin typeface="ＭＳ Ｐゴシック"/>
          </a:endParaRPr>
        </a:p>
      </xdr:txBody>
    </xdr:sp>
    <xdr:clientData/>
  </xdr:oneCellAnchor>
  <xdr:twoCellAnchor>
    <xdr:from>
      <xdr:col>6</xdr:col>
      <xdr:colOff>422275</xdr:colOff>
      <xdr:row>99</xdr:row>
      <xdr:rowOff>73667</xdr:rowOff>
    </xdr:from>
    <xdr:to>
      <xdr:col>6</xdr:col>
      <xdr:colOff>600075</xdr:colOff>
      <xdr:row>99</xdr:row>
      <xdr:rowOff>73667</xdr:rowOff>
    </xdr:to>
    <xdr:cxnSp macro="">
      <xdr:nvCxnSpPr>
        <xdr:cNvPr id="232" name="直線コネクタ 231"/>
        <xdr:cNvCxnSpPr/>
      </xdr:nvCxnSpPr>
      <xdr:spPr>
        <a:xfrm>
          <a:off x="4546600" y="17047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73379</xdr:rowOff>
    </xdr:from>
    <xdr:ext cx="599010" cy="259045"/>
    <xdr:sp macro="" textlink="">
      <xdr:nvSpPr>
        <xdr:cNvPr id="233" name="扶助費最大値テキスト"/>
        <xdr:cNvSpPr txBox="1"/>
      </xdr:nvSpPr>
      <xdr:spPr>
        <a:xfrm>
          <a:off x="4686300" y="15332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152,796</a:t>
          </a:r>
          <a:endParaRPr kumimoji="1" lang="ja-JP" altLang="en-US" sz="1000" b="1">
            <a:latin typeface="ＭＳ Ｐゴシック"/>
          </a:endParaRPr>
        </a:p>
      </xdr:txBody>
    </xdr:sp>
    <xdr:clientData/>
  </xdr:oneCellAnchor>
  <xdr:twoCellAnchor>
    <xdr:from>
      <xdr:col>6</xdr:col>
      <xdr:colOff>422275</xdr:colOff>
      <xdr:row>90</xdr:row>
      <xdr:rowOff>126702</xdr:rowOff>
    </xdr:from>
    <xdr:to>
      <xdr:col>6</xdr:col>
      <xdr:colOff>600075</xdr:colOff>
      <xdr:row>90</xdr:row>
      <xdr:rowOff>126702</xdr:rowOff>
    </xdr:to>
    <xdr:cxnSp macro="">
      <xdr:nvCxnSpPr>
        <xdr:cNvPr id="234" name="直線コネクタ 233"/>
        <xdr:cNvCxnSpPr/>
      </xdr:nvCxnSpPr>
      <xdr:spPr>
        <a:xfrm>
          <a:off x="4546600" y="15557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134409</xdr:rowOff>
    </xdr:from>
    <xdr:to>
      <xdr:col>6</xdr:col>
      <xdr:colOff>511175</xdr:colOff>
      <xdr:row>97</xdr:row>
      <xdr:rowOff>160502</xdr:rowOff>
    </xdr:to>
    <xdr:cxnSp macro="">
      <xdr:nvCxnSpPr>
        <xdr:cNvPr id="235" name="直線コネクタ 234"/>
        <xdr:cNvCxnSpPr/>
      </xdr:nvCxnSpPr>
      <xdr:spPr>
        <a:xfrm flipV="1">
          <a:off x="3797300" y="16765059"/>
          <a:ext cx="838200" cy="2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4906</xdr:rowOff>
    </xdr:from>
    <xdr:ext cx="534377" cy="259045"/>
    <xdr:sp macro="" textlink="">
      <xdr:nvSpPr>
        <xdr:cNvPr id="236" name="扶助費平均値テキスト"/>
        <xdr:cNvSpPr txBox="1"/>
      </xdr:nvSpPr>
      <xdr:spPr>
        <a:xfrm>
          <a:off x="4686300" y="164641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85,045</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153479</xdr:rowOff>
    </xdr:from>
    <xdr:to>
      <xdr:col>6</xdr:col>
      <xdr:colOff>561975</xdr:colOff>
      <xdr:row>97</xdr:row>
      <xdr:rowOff>83629</xdr:rowOff>
    </xdr:to>
    <xdr:sp macro="" textlink="">
      <xdr:nvSpPr>
        <xdr:cNvPr id="237" name="フローチャート : 判断 236"/>
        <xdr:cNvSpPr/>
      </xdr:nvSpPr>
      <xdr:spPr>
        <a:xfrm>
          <a:off x="4584700" y="1661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160502</xdr:rowOff>
    </xdr:from>
    <xdr:to>
      <xdr:col>5</xdr:col>
      <xdr:colOff>358775</xdr:colOff>
      <xdr:row>98</xdr:row>
      <xdr:rowOff>67300</xdr:rowOff>
    </xdr:to>
    <xdr:cxnSp macro="">
      <xdr:nvCxnSpPr>
        <xdr:cNvPr id="238" name="直線コネクタ 237"/>
        <xdr:cNvCxnSpPr/>
      </xdr:nvCxnSpPr>
      <xdr:spPr>
        <a:xfrm flipV="1">
          <a:off x="2908300" y="16791152"/>
          <a:ext cx="889000" cy="78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107531</xdr:rowOff>
    </xdr:from>
    <xdr:to>
      <xdr:col>5</xdr:col>
      <xdr:colOff>409575</xdr:colOff>
      <xdr:row>97</xdr:row>
      <xdr:rowOff>37681</xdr:rowOff>
    </xdr:to>
    <xdr:sp macro="" textlink="">
      <xdr:nvSpPr>
        <xdr:cNvPr id="239" name="フローチャート : 判断 238"/>
        <xdr:cNvSpPr/>
      </xdr:nvSpPr>
      <xdr:spPr>
        <a:xfrm>
          <a:off x="3746500" y="16566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54208</xdr:rowOff>
    </xdr:from>
    <xdr:ext cx="534377" cy="259045"/>
    <xdr:sp macro="" textlink="">
      <xdr:nvSpPr>
        <xdr:cNvPr id="240" name="テキスト ボックス 239"/>
        <xdr:cNvSpPr txBox="1"/>
      </xdr:nvSpPr>
      <xdr:spPr>
        <a:xfrm>
          <a:off x="3530111" y="1634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87,859</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67300</xdr:rowOff>
    </xdr:from>
    <xdr:to>
      <xdr:col>4</xdr:col>
      <xdr:colOff>155575</xdr:colOff>
      <xdr:row>98</xdr:row>
      <xdr:rowOff>108365</xdr:rowOff>
    </xdr:to>
    <xdr:cxnSp macro="">
      <xdr:nvCxnSpPr>
        <xdr:cNvPr id="241" name="直線コネクタ 240"/>
        <xdr:cNvCxnSpPr/>
      </xdr:nvCxnSpPr>
      <xdr:spPr>
        <a:xfrm flipV="1">
          <a:off x="2019300" y="16869400"/>
          <a:ext cx="889000" cy="41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22051</xdr:rowOff>
    </xdr:from>
    <xdr:to>
      <xdr:col>4</xdr:col>
      <xdr:colOff>206375</xdr:colOff>
      <xdr:row>97</xdr:row>
      <xdr:rowOff>123651</xdr:rowOff>
    </xdr:to>
    <xdr:sp macro="" textlink="">
      <xdr:nvSpPr>
        <xdr:cNvPr id="242" name="フローチャート : 判断 241"/>
        <xdr:cNvSpPr/>
      </xdr:nvSpPr>
      <xdr:spPr>
        <a:xfrm>
          <a:off x="2857500" y="16652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140178</xdr:rowOff>
    </xdr:from>
    <xdr:ext cx="534377" cy="259045"/>
    <xdr:sp macro="" textlink="">
      <xdr:nvSpPr>
        <xdr:cNvPr id="243" name="テキスト ボックス 242"/>
        <xdr:cNvSpPr txBox="1"/>
      </xdr:nvSpPr>
      <xdr:spPr>
        <a:xfrm>
          <a:off x="2641111" y="16427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82,594</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108365</xdr:rowOff>
    </xdr:from>
    <xdr:to>
      <xdr:col>2</xdr:col>
      <xdr:colOff>638175</xdr:colOff>
      <xdr:row>98</xdr:row>
      <xdr:rowOff>121803</xdr:rowOff>
    </xdr:to>
    <xdr:cxnSp macro="">
      <xdr:nvCxnSpPr>
        <xdr:cNvPr id="244" name="直線コネクタ 243"/>
        <xdr:cNvCxnSpPr/>
      </xdr:nvCxnSpPr>
      <xdr:spPr>
        <a:xfrm flipV="1">
          <a:off x="1130300" y="16910465"/>
          <a:ext cx="889000" cy="13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24092</xdr:rowOff>
    </xdr:from>
    <xdr:to>
      <xdr:col>3</xdr:col>
      <xdr:colOff>3175</xdr:colOff>
      <xdr:row>97</xdr:row>
      <xdr:rowOff>125692</xdr:rowOff>
    </xdr:to>
    <xdr:sp macro="" textlink="">
      <xdr:nvSpPr>
        <xdr:cNvPr id="245" name="フローチャート : 判断 244"/>
        <xdr:cNvSpPr/>
      </xdr:nvSpPr>
      <xdr:spPr>
        <a:xfrm>
          <a:off x="1968500" y="1665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142219</xdr:rowOff>
    </xdr:from>
    <xdr:ext cx="534377" cy="259045"/>
    <xdr:sp macro="" textlink="">
      <xdr:nvSpPr>
        <xdr:cNvPr id="246" name="テキスト ボックス 245"/>
        <xdr:cNvSpPr txBox="1"/>
      </xdr:nvSpPr>
      <xdr:spPr>
        <a:xfrm>
          <a:off x="1752111" y="1642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82,469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7567</xdr:rowOff>
    </xdr:from>
    <xdr:to>
      <xdr:col>1</xdr:col>
      <xdr:colOff>485775</xdr:colOff>
      <xdr:row>97</xdr:row>
      <xdr:rowOff>109167</xdr:rowOff>
    </xdr:to>
    <xdr:sp macro="" textlink="">
      <xdr:nvSpPr>
        <xdr:cNvPr id="247" name="フローチャート : 判断 246"/>
        <xdr:cNvSpPr/>
      </xdr:nvSpPr>
      <xdr:spPr>
        <a:xfrm>
          <a:off x="1079500" y="16638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125694</xdr:rowOff>
    </xdr:from>
    <xdr:ext cx="534377" cy="259045"/>
    <xdr:sp macro="" textlink="">
      <xdr:nvSpPr>
        <xdr:cNvPr id="248" name="テキスト ボックス 247"/>
        <xdr:cNvSpPr txBox="1"/>
      </xdr:nvSpPr>
      <xdr:spPr>
        <a:xfrm>
          <a:off x="863111" y="1641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83,481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83609</xdr:rowOff>
    </xdr:from>
    <xdr:to>
      <xdr:col>6</xdr:col>
      <xdr:colOff>561975</xdr:colOff>
      <xdr:row>98</xdr:row>
      <xdr:rowOff>13759</xdr:rowOff>
    </xdr:to>
    <xdr:sp macro="" textlink="">
      <xdr:nvSpPr>
        <xdr:cNvPr id="254" name="円/楕円 253"/>
        <xdr:cNvSpPr/>
      </xdr:nvSpPr>
      <xdr:spPr>
        <a:xfrm>
          <a:off x="4584700" y="1671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62036</xdr:rowOff>
    </xdr:from>
    <xdr:ext cx="534377" cy="259045"/>
    <xdr:sp macro="" textlink="">
      <xdr:nvSpPr>
        <xdr:cNvPr id="255" name="扶助費該当値テキスト"/>
        <xdr:cNvSpPr txBox="1"/>
      </xdr:nvSpPr>
      <xdr:spPr>
        <a:xfrm>
          <a:off x="4686300" y="16692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78,824</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109702</xdr:rowOff>
    </xdr:from>
    <xdr:to>
      <xdr:col>5</xdr:col>
      <xdr:colOff>409575</xdr:colOff>
      <xdr:row>98</xdr:row>
      <xdr:rowOff>39852</xdr:rowOff>
    </xdr:to>
    <xdr:sp macro="" textlink="">
      <xdr:nvSpPr>
        <xdr:cNvPr id="256" name="円/楕円 255"/>
        <xdr:cNvSpPr/>
      </xdr:nvSpPr>
      <xdr:spPr>
        <a:xfrm>
          <a:off x="3746500" y="1674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30979</xdr:rowOff>
    </xdr:from>
    <xdr:ext cx="534377" cy="259045"/>
    <xdr:sp macro="" textlink="">
      <xdr:nvSpPr>
        <xdr:cNvPr id="257" name="テキスト ボックス 256"/>
        <xdr:cNvSpPr txBox="1"/>
      </xdr:nvSpPr>
      <xdr:spPr>
        <a:xfrm>
          <a:off x="3530111" y="16833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77,226</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16500</xdr:rowOff>
    </xdr:from>
    <xdr:to>
      <xdr:col>4</xdr:col>
      <xdr:colOff>206375</xdr:colOff>
      <xdr:row>98</xdr:row>
      <xdr:rowOff>118100</xdr:rowOff>
    </xdr:to>
    <xdr:sp macro="" textlink="">
      <xdr:nvSpPr>
        <xdr:cNvPr id="258" name="円/楕円 257"/>
        <xdr:cNvSpPr/>
      </xdr:nvSpPr>
      <xdr:spPr>
        <a:xfrm>
          <a:off x="2857500" y="1681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109227</xdr:rowOff>
    </xdr:from>
    <xdr:ext cx="534377" cy="259045"/>
    <xdr:sp macro="" textlink="">
      <xdr:nvSpPr>
        <xdr:cNvPr id="259" name="テキスト ボックス 258"/>
        <xdr:cNvSpPr txBox="1"/>
      </xdr:nvSpPr>
      <xdr:spPr>
        <a:xfrm>
          <a:off x="2641111" y="16911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72,434</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57565</xdr:rowOff>
    </xdr:from>
    <xdr:to>
      <xdr:col>3</xdr:col>
      <xdr:colOff>3175</xdr:colOff>
      <xdr:row>98</xdr:row>
      <xdr:rowOff>159165</xdr:rowOff>
    </xdr:to>
    <xdr:sp macro="" textlink="">
      <xdr:nvSpPr>
        <xdr:cNvPr id="260" name="円/楕円 259"/>
        <xdr:cNvSpPr/>
      </xdr:nvSpPr>
      <xdr:spPr>
        <a:xfrm>
          <a:off x="1968500" y="1685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150292</xdr:rowOff>
    </xdr:from>
    <xdr:ext cx="534377" cy="259045"/>
    <xdr:sp macro="" textlink="">
      <xdr:nvSpPr>
        <xdr:cNvPr id="261" name="テキスト ボックス 260"/>
        <xdr:cNvSpPr txBox="1"/>
      </xdr:nvSpPr>
      <xdr:spPr>
        <a:xfrm>
          <a:off x="1752111" y="16952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69,919</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71003</xdr:rowOff>
    </xdr:from>
    <xdr:to>
      <xdr:col>1</xdr:col>
      <xdr:colOff>485775</xdr:colOff>
      <xdr:row>99</xdr:row>
      <xdr:rowOff>1153</xdr:rowOff>
    </xdr:to>
    <xdr:sp macro="" textlink="">
      <xdr:nvSpPr>
        <xdr:cNvPr id="262" name="円/楕円 261"/>
        <xdr:cNvSpPr/>
      </xdr:nvSpPr>
      <xdr:spPr>
        <a:xfrm>
          <a:off x="1079500" y="16873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163730</xdr:rowOff>
    </xdr:from>
    <xdr:ext cx="534377" cy="259045"/>
    <xdr:sp macro="" textlink="">
      <xdr:nvSpPr>
        <xdr:cNvPr id="263" name="テキスト ボックス 262"/>
        <xdr:cNvSpPr txBox="1"/>
      </xdr:nvSpPr>
      <xdr:spPr>
        <a:xfrm>
          <a:off x="863111" y="16965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69,096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49,476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4" name="テキスト ボックス 273"/>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139700</xdr:rowOff>
    </xdr:from>
    <xdr:to>
      <xdr:col>16</xdr:col>
      <xdr:colOff>307975</xdr:colOff>
      <xdr:row>38</xdr:row>
      <xdr:rowOff>139700</xdr:rowOff>
    </xdr:to>
    <xdr:cxnSp macro="">
      <xdr:nvCxnSpPr>
        <xdr:cNvPr id="275" name="直線コネクタ 274"/>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168927</xdr:rowOff>
    </xdr:from>
    <xdr:ext cx="531299" cy="259045"/>
    <xdr:sp macro="" textlink="">
      <xdr:nvSpPr>
        <xdr:cNvPr id="276" name="テキスト ボックス 275"/>
        <xdr:cNvSpPr txBox="1"/>
      </xdr:nvSpPr>
      <xdr:spPr>
        <a:xfrm>
          <a:off x="6072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7" name="直線コネクタ 276"/>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8" name="テキスト ボックス 277"/>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9" name="直線コネクタ 278"/>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0" name="テキスト ボックス 279"/>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1" name="直線コネクタ 280"/>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2" name="テキスト ボックス 281"/>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4" name="テキスト ボックス 283"/>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5238</xdr:rowOff>
    </xdr:from>
    <xdr:to>
      <xdr:col>15</xdr:col>
      <xdr:colOff>180340</xdr:colOff>
      <xdr:row>39</xdr:row>
      <xdr:rowOff>29195</xdr:rowOff>
    </xdr:to>
    <xdr:cxnSp macro="">
      <xdr:nvCxnSpPr>
        <xdr:cNvPr id="286" name="直線コネクタ 285"/>
        <xdr:cNvCxnSpPr/>
      </xdr:nvCxnSpPr>
      <xdr:spPr>
        <a:xfrm flipV="1">
          <a:off x="10475595" y="5148738"/>
          <a:ext cx="1270" cy="1567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33022</xdr:rowOff>
    </xdr:from>
    <xdr:ext cx="469744" cy="259045"/>
    <xdr:sp macro="" textlink="">
      <xdr:nvSpPr>
        <xdr:cNvPr id="287" name="補助費等最小値テキスト"/>
        <xdr:cNvSpPr txBox="1"/>
      </xdr:nvSpPr>
      <xdr:spPr>
        <a:xfrm>
          <a:off x="10528300" y="6719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8,667</a:t>
          </a:r>
          <a:endParaRPr kumimoji="1" lang="ja-JP" altLang="en-US" sz="1000" b="1">
            <a:latin typeface="ＭＳ Ｐゴシック"/>
          </a:endParaRPr>
        </a:p>
      </xdr:txBody>
    </xdr:sp>
    <xdr:clientData/>
  </xdr:oneCellAnchor>
  <xdr:twoCellAnchor>
    <xdr:from>
      <xdr:col>15</xdr:col>
      <xdr:colOff>92075</xdr:colOff>
      <xdr:row>39</xdr:row>
      <xdr:rowOff>29195</xdr:rowOff>
    </xdr:from>
    <xdr:to>
      <xdr:col>15</xdr:col>
      <xdr:colOff>269875</xdr:colOff>
      <xdr:row>39</xdr:row>
      <xdr:rowOff>29195</xdr:rowOff>
    </xdr:to>
    <xdr:cxnSp macro="">
      <xdr:nvCxnSpPr>
        <xdr:cNvPr id="288" name="直線コネクタ 287"/>
        <xdr:cNvCxnSpPr/>
      </xdr:nvCxnSpPr>
      <xdr:spPr>
        <a:xfrm>
          <a:off x="10388600" y="6715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123365</xdr:rowOff>
    </xdr:from>
    <xdr:ext cx="534377" cy="259045"/>
    <xdr:sp macro="" textlink="">
      <xdr:nvSpPr>
        <xdr:cNvPr id="289" name="補助費等最大値テキスト"/>
        <xdr:cNvSpPr txBox="1"/>
      </xdr:nvSpPr>
      <xdr:spPr>
        <a:xfrm>
          <a:off x="10528300" y="4923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42,941</a:t>
          </a:r>
          <a:endParaRPr kumimoji="1" lang="ja-JP" altLang="en-US" sz="1000" b="1">
            <a:latin typeface="ＭＳ Ｐゴシック"/>
          </a:endParaRPr>
        </a:p>
      </xdr:txBody>
    </xdr:sp>
    <xdr:clientData/>
  </xdr:oneCellAnchor>
  <xdr:twoCellAnchor>
    <xdr:from>
      <xdr:col>15</xdr:col>
      <xdr:colOff>92075</xdr:colOff>
      <xdr:row>30</xdr:row>
      <xdr:rowOff>5238</xdr:rowOff>
    </xdr:from>
    <xdr:to>
      <xdr:col>15</xdr:col>
      <xdr:colOff>269875</xdr:colOff>
      <xdr:row>30</xdr:row>
      <xdr:rowOff>5238</xdr:rowOff>
    </xdr:to>
    <xdr:cxnSp macro="">
      <xdr:nvCxnSpPr>
        <xdr:cNvPr id="290" name="直線コネクタ 289"/>
        <xdr:cNvCxnSpPr/>
      </xdr:nvCxnSpPr>
      <xdr:spPr>
        <a:xfrm>
          <a:off x="10388600" y="5148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30</xdr:row>
      <xdr:rowOff>136271</xdr:rowOff>
    </xdr:from>
    <xdr:to>
      <xdr:col>15</xdr:col>
      <xdr:colOff>180975</xdr:colOff>
      <xdr:row>36</xdr:row>
      <xdr:rowOff>168092</xdr:rowOff>
    </xdr:to>
    <xdr:cxnSp macro="">
      <xdr:nvCxnSpPr>
        <xdr:cNvPr id="291" name="直線コネクタ 290"/>
        <xdr:cNvCxnSpPr/>
      </xdr:nvCxnSpPr>
      <xdr:spPr>
        <a:xfrm flipV="1">
          <a:off x="9639300" y="5279771"/>
          <a:ext cx="838200" cy="1060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84198</xdr:rowOff>
    </xdr:from>
    <xdr:ext cx="534377" cy="259045"/>
    <xdr:sp macro="" textlink="">
      <xdr:nvSpPr>
        <xdr:cNvPr id="292" name="補助費等平均値テキスト"/>
        <xdr:cNvSpPr txBox="1"/>
      </xdr:nvSpPr>
      <xdr:spPr>
        <a:xfrm>
          <a:off x="10528300" y="59134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24,631</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105771</xdr:rowOff>
    </xdr:from>
    <xdr:to>
      <xdr:col>15</xdr:col>
      <xdr:colOff>231775</xdr:colOff>
      <xdr:row>35</xdr:row>
      <xdr:rowOff>35921</xdr:rowOff>
    </xdr:to>
    <xdr:sp macro="" textlink="">
      <xdr:nvSpPr>
        <xdr:cNvPr id="293" name="フローチャート : 判断 292"/>
        <xdr:cNvSpPr/>
      </xdr:nvSpPr>
      <xdr:spPr>
        <a:xfrm>
          <a:off x="10426700" y="5935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168092</xdr:rowOff>
    </xdr:from>
    <xdr:to>
      <xdr:col>14</xdr:col>
      <xdr:colOff>28575</xdr:colOff>
      <xdr:row>37</xdr:row>
      <xdr:rowOff>138054</xdr:rowOff>
    </xdr:to>
    <xdr:cxnSp macro="">
      <xdr:nvCxnSpPr>
        <xdr:cNvPr id="294" name="直線コネクタ 293"/>
        <xdr:cNvCxnSpPr/>
      </xdr:nvCxnSpPr>
      <xdr:spPr>
        <a:xfrm flipV="1">
          <a:off x="8750300" y="6340292"/>
          <a:ext cx="889000" cy="141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33</xdr:row>
      <xdr:rowOff>163195</xdr:rowOff>
    </xdr:from>
    <xdr:to>
      <xdr:col>14</xdr:col>
      <xdr:colOff>79375</xdr:colOff>
      <xdr:row>34</xdr:row>
      <xdr:rowOff>93345</xdr:rowOff>
    </xdr:to>
    <xdr:sp macro="" textlink="">
      <xdr:nvSpPr>
        <xdr:cNvPr id="295" name="フローチャート : 判断 294"/>
        <xdr:cNvSpPr/>
      </xdr:nvSpPr>
      <xdr:spPr>
        <a:xfrm>
          <a:off x="9588500" y="58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32</xdr:row>
      <xdr:rowOff>109872</xdr:rowOff>
    </xdr:from>
    <xdr:ext cx="534377" cy="259045"/>
    <xdr:sp macro="" textlink="">
      <xdr:nvSpPr>
        <xdr:cNvPr id="296" name="テキスト ボックス 295"/>
        <xdr:cNvSpPr txBox="1"/>
      </xdr:nvSpPr>
      <xdr:spPr>
        <a:xfrm>
          <a:off x="9372111" y="559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27,125</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138054</xdr:rowOff>
    </xdr:from>
    <xdr:to>
      <xdr:col>12</xdr:col>
      <xdr:colOff>511175</xdr:colOff>
      <xdr:row>38</xdr:row>
      <xdr:rowOff>666</xdr:rowOff>
    </xdr:to>
    <xdr:cxnSp macro="">
      <xdr:nvCxnSpPr>
        <xdr:cNvPr id="297" name="直線コネクタ 296"/>
        <xdr:cNvCxnSpPr/>
      </xdr:nvCxnSpPr>
      <xdr:spPr>
        <a:xfrm flipV="1">
          <a:off x="7861300" y="6481704"/>
          <a:ext cx="889000" cy="3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32</xdr:row>
      <xdr:rowOff>33213</xdr:rowOff>
    </xdr:from>
    <xdr:to>
      <xdr:col>12</xdr:col>
      <xdr:colOff>561975</xdr:colOff>
      <xdr:row>32</xdr:row>
      <xdr:rowOff>134813</xdr:rowOff>
    </xdr:to>
    <xdr:sp macro="" textlink="">
      <xdr:nvSpPr>
        <xdr:cNvPr id="298" name="フローチャート : 判断 297"/>
        <xdr:cNvSpPr/>
      </xdr:nvSpPr>
      <xdr:spPr>
        <a:xfrm>
          <a:off x="8699500" y="551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30</xdr:row>
      <xdr:rowOff>151340</xdr:rowOff>
    </xdr:from>
    <xdr:ext cx="534377" cy="259045"/>
    <xdr:sp macro="" textlink="">
      <xdr:nvSpPr>
        <xdr:cNvPr id="299" name="テキスト ボックス 298"/>
        <xdr:cNvSpPr txBox="1"/>
      </xdr:nvSpPr>
      <xdr:spPr>
        <a:xfrm>
          <a:off x="8483111" y="529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33,718</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158308</xdr:rowOff>
    </xdr:from>
    <xdr:to>
      <xdr:col>11</xdr:col>
      <xdr:colOff>307975</xdr:colOff>
      <xdr:row>38</xdr:row>
      <xdr:rowOff>666</xdr:rowOff>
    </xdr:to>
    <xdr:cxnSp macro="">
      <xdr:nvCxnSpPr>
        <xdr:cNvPr id="300" name="直線コネクタ 299"/>
        <xdr:cNvCxnSpPr/>
      </xdr:nvCxnSpPr>
      <xdr:spPr>
        <a:xfrm>
          <a:off x="6972300" y="6501958"/>
          <a:ext cx="889000" cy="1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32</xdr:row>
      <xdr:rowOff>101747</xdr:rowOff>
    </xdr:from>
    <xdr:to>
      <xdr:col>11</xdr:col>
      <xdr:colOff>358775</xdr:colOff>
      <xdr:row>33</xdr:row>
      <xdr:rowOff>31897</xdr:rowOff>
    </xdr:to>
    <xdr:sp macro="" textlink="">
      <xdr:nvSpPr>
        <xdr:cNvPr id="301" name="フローチャート : 判断 300"/>
        <xdr:cNvSpPr/>
      </xdr:nvSpPr>
      <xdr:spPr>
        <a:xfrm>
          <a:off x="7810500" y="5588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31</xdr:row>
      <xdr:rowOff>48424</xdr:rowOff>
    </xdr:from>
    <xdr:ext cx="534377" cy="259045"/>
    <xdr:sp macro="" textlink="">
      <xdr:nvSpPr>
        <xdr:cNvPr id="302" name="テキスト ボックス 301"/>
        <xdr:cNvSpPr txBox="1"/>
      </xdr:nvSpPr>
      <xdr:spPr>
        <a:xfrm>
          <a:off x="7594111" y="5363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32,219</a:t>
          </a:r>
          <a:endParaRPr kumimoji="1" lang="ja-JP" altLang="en-US" sz="1000" b="1">
            <a:solidFill>
              <a:srgbClr val="000080"/>
            </a:solidFill>
            <a:latin typeface="ＭＳ Ｐゴシック"/>
          </a:endParaRPr>
        </a:p>
      </xdr:txBody>
    </xdr:sp>
    <xdr:clientData/>
  </xdr:oneCellAnchor>
  <xdr:twoCellAnchor>
    <xdr:from>
      <xdr:col>10</xdr:col>
      <xdr:colOff>53975</xdr:colOff>
      <xdr:row>33</xdr:row>
      <xdr:rowOff>46106</xdr:rowOff>
    </xdr:from>
    <xdr:to>
      <xdr:col>10</xdr:col>
      <xdr:colOff>155575</xdr:colOff>
      <xdr:row>33</xdr:row>
      <xdr:rowOff>147706</xdr:rowOff>
    </xdr:to>
    <xdr:sp macro="" textlink="">
      <xdr:nvSpPr>
        <xdr:cNvPr id="303" name="フローチャート : 判断 302"/>
        <xdr:cNvSpPr/>
      </xdr:nvSpPr>
      <xdr:spPr>
        <a:xfrm>
          <a:off x="6921500" y="570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31</xdr:row>
      <xdr:rowOff>164233</xdr:rowOff>
    </xdr:from>
    <xdr:ext cx="534377" cy="259045"/>
    <xdr:sp macro="" textlink="">
      <xdr:nvSpPr>
        <xdr:cNvPr id="304" name="テキスト ボックス 303"/>
        <xdr:cNvSpPr txBox="1"/>
      </xdr:nvSpPr>
      <xdr:spPr>
        <a:xfrm>
          <a:off x="6705111" y="5479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29,686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30</xdr:row>
      <xdr:rowOff>85471</xdr:rowOff>
    </xdr:from>
    <xdr:to>
      <xdr:col>15</xdr:col>
      <xdr:colOff>231775</xdr:colOff>
      <xdr:row>31</xdr:row>
      <xdr:rowOff>15621</xdr:rowOff>
    </xdr:to>
    <xdr:sp macro="" textlink="">
      <xdr:nvSpPr>
        <xdr:cNvPr id="310" name="円/楕円 309"/>
        <xdr:cNvSpPr/>
      </xdr:nvSpPr>
      <xdr:spPr>
        <a:xfrm>
          <a:off x="10426700" y="5228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29</xdr:row>
      <xdr:rowOff>108348</xdr:rowOff>
    </xdr:from>
    <xdr:ext cx="534377" cy="259045"/>
    <xdr:sp macro="" textlink="">
      <xdr:nvSpPr>
        <xdr:cNvPr id="311" name="補助費等該当値テキスト"/>
        <xdr:cNvSpPr txBox="1"/>
      </xdr:nvSpPr>
      <xdr:spPr>
        <a:xfrm>
          <a:off x="10528300" y="508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40,075</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117292</xdr:rowOff>
    </xdr:from>
    <xdr:to>
      <xdr:col>14</xdr:col>
      <xdr:colOff>79375</xdr:colOff>
      <xdr:row>37</xdr:row>
      <xdr:rowOff>47442</xdr:rowOff>
    </xdr:to>
    <xdr:sp macro="" textlink="">
      <xdr:nvSpPr>
        <xdr:cNvPr id="312" name="円/楕円 311"/>
        <xdr:cNvSpPr/>
      </xdr:nvSpPr>
      <xdr:spPr>
        <a:xfrm>
          <a:off x="9588500" y="628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38569</xdr:rowOff>
    </xdr:from>
    <xdr:ext cx="534377" cy="259045"/>
    <xdr:sp macro="" textlink="">
      <xdr:nvSpPr>
        <xdr:cNvPr id="313" name="テキスト ボックス 312"/>
        <xdr:cNvSpPr txBox="1"/>
      </xdr:nvSpPr>
      <xdr:spPr>
        <a:xfrm>
          <a:off x="9372111" y="6382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16,879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87254</xdr:rowOff>
    </xdr:from>
    <xdr:to>
      <xdr:col>12</xdr:col>
      <xdr:colOff>561975</xdr:colOff>
      <xdr:row>38</xdr:row>
      <xdr:rowOff>17404</xdr:rowOff>
    </xdr:to>
    <xdr:sp macro="" textlink="">
      <xdr:nvSpPr>
        <xdr:cNvPr id="314" name="円/楕円 313"/>
        <xdr:cNvSpPr/>
      </xdr:nvSpPr>
      <xdr:spPr>
        <a:xfrm>
          <a:off x="8699500" y="643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8531</xdr:rowOff>
    </xdr:from>
    <xdr:ext cx="534377" cy="259045"/>
    <xdr:sp macro="" textlink="">
      <xdr:nvSpPr>
        <xdr:cNvPr id="315" name="テキスト ボックス 314"/>
        <xdr:cNvSpPr txBox="1"/>
      </xdr:nvSpPr>
      <xdr:spPr>
        <a:xfrm>
          <a:off x="8483111" y="6523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13,786</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121315</xdr:rowOff>
    </xdr:from>
    <xdr:to>
      <xdr:col>11</xdr:col>
      <xdr:colOff>358775</xdr:colOff>
      <xdr:row>38</xdr:row>
      <xdr:rowOff>51465</xdr:rowOff>
    </xdr:to>
    <xdr:sp macro="" textlink="">
      <xdr:nvSpPr>
        <xdr:cNvPr id="316" name="円/楕円 315"/>
        <xdr:cNvSpPr/>
      </xdr:nvSpPr>
      <xdr:spPr>
        <a:xfrm>
          <a:off x="7810500" y="646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42593</xdr:rowOff>
    </xdr:from>
    <xdr:ext cx="534377" cy="259045"/>
    <xdr:sp macro="" textlink="">
      <xdr:nvSpPr>
        <xdr:cNvPr id="317" name="テキスト ボックス 316"/>
        <xdr:cNvSpPr txBox="1"/>
      </xdr:nvSpPr>
      <xdr:spPr>
        <a:xfrm>
          <a:off x="7594111" y="6557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13,041</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107508</xdr:rowOff>
    </xdr:from>
    <xdr:to>
      <xdr:col>10</xdr:col>
      <xdr:colOff>155575</xdr:colOff>
      <xdr:row>38</xdr:row>
      <xdr:rowOff>37658</xdr:rowOff>
    </xdr:to>
    <xdr:sp macro="" textlink="">
      <xdr:nvSpPr>
        <xdr:cNvPr id="318" name="円/楕円 317"/>
        <xdr:cNvSpPr/>
      </xdr:nvSpPr>
      <xdr:spPr>
        <a:xfrm>
          <a:off x="6921500" y="645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28785</xdr:rowOff>
    </xdr:from>
    <xdr:ext cx="534377" cy="259045"/>
    <xdr:sp macro="" textlink="">
      <xdr:nvSpPr>
        <xdr:cNvPr id="319" name="テキスト ボックス 318"/>
        <xdr:cNvSpPr txBox="1"/>
      </xdr:nvSpPr>
      <xdr:spPr>
        <a:xfrm>
          <a:off x="6705111" y="6543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13,343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53,237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39" name="テキスト ボックス 338"/>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168751</xdr:rowOff>
    </xdr:from>
    <xdr:to>
      <xdr:col>15</xdr:col>
      <xdr:colOff>180340</xdr:colOff>
      <xdr:row>57</xdr:row>
      <xdr:rowOff>150444</xdr:rowOff>
    </xdr:to>
    <xdr:cxnSp macro="">
      <xdr:nvCxnSpPr>
        <xdr:cNvPr id="343" name="直線コネクタ 342"/>
        <xdr:cNvCxnSpPr/>
      </xdr:nvCxnSpPr>
      <xdr:spPr>
        <a:xfrm flipV="1">
          <a:off x="10475595" y="8741251"/>
          <a:ext cx="1270" cy="1181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154271</xdr:rowOff>
    </xdr:from>
    <xdr:ext cx="534377" cy="259045"/>
    <xdr:sp macro="" textlink="">
      <xdr:nvSpPr>
        <xdr:cNvPr id="344" name="普通建設事業費最小値テキスト"/>
        <xdr:cNvSpPr txBox="1"/>
      </xdr:nvSpPr>
      <xdr:spPr>
        <a:xfrm>
          <a:off x="10528300" y="9926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12,436</a:t>
          </a:r>
          <a:endParaRPr kumimoji="1" lang="ja-JP" altLang="en-US" sz="1000" b="1">
            <a:latin typeface="ＭＳ Ｐゴシック"/>
          </a:endParaRPr>
        </a:p>
      </xdr:txBody>
    </xdr:sp>
    <xdr:clientData/>
  </xdr:oneCellAnchor>
  <xdr:twoCellAnchor>
    <xdr:from>
      <xdr:col>15</xdr:col>
      <xdr:colOff>92075</xdr:colOff>
      <xdr:row>57</xdr:row>
      <xdr:rowOff>150444</xdr:rowOff>
    </xdr:from>
    <xdr:to>
      <xdr:col>15</xdr:col>
      <xdr:colOff>269875</xdr:colOff>
      <xdr:row>57</xdr:row>
      <xdr:rowOff>150444</xdr:rowOff>
    </xdr:to>
    <xdr:cxnSp macro="">
      <xdr:nvCxnSpPr>
        <xdr:cNvPr id="345" name="直線コネクタ 344"/>
        <xdr:cNvCxnSpPr/>
      </xdr:nvCxnSpPr>
      <xdr:spPr>
        <a:xfrm>
          <a:off x="10388600" y="9923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115428</xdr:rowOff>
    </xdr:from>
    <xdr:ext cx="534377" cy="259045"/>
    <xdr:sp macro="" textlink="">
      <xdr:nvSpPr>
        <xdr:cNvPr id="346" name="普通建設事業費最大値テキスト"/>
        <xdr:cNvSpPr txBox="1"/>
      </xdr:nvSpPr>
      <xdr:spPr>
        <a:xfrm>
          <a:off x="10528300" y="8516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74,475</a:t>
          </a:r>
          <a:endParaRPr kumimoji="1" lang="ja-JP" altLang="en-US" sz="1000" b="1">
            <a:latin typeface="ＭＳ Ｐゴシック"/>
          </a:endParaRPr>
        </a:p>
      </xdr:txBody>
    </xdr:sp>
    <xdr:clientData/>
  </xdr:oneCellAnchor>
  <xdr:twoCellAnchor>
    <xdr:from>
      <xdr:col>15</xdr:col>
      <xdr:colOff>92075</xdr:colOff>
      <xdr:row>50</xdr:row>
      <xdr:rowOff>168751</xdr:rowOff>
    </xdr:from>
    <xdr:to>
      <xdr:col>15</xdr:col>
      <xdr:colOff>269875</xdr:colOff>
      <xdr:row>50</xdr:row>
      <xdr:rowOff>168751</xdr:rowOff>
    </xdr:to>
    <xdr:cxnSp macro="">
      <xdr:nvCxnSpPr>
        <xdr:cNvPr id="347" name="直線コネクタ 346"/>
        <xdr:cNvCxnSpPr/>
      </xdr:nvCxnSpPr>
      <xdr:spPr>
        <a:xfrm>
          <a:off x="10388600" y="8741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51</xdr:row>
      <xdr:rowOff>92742</xdr:rowOff>
    </xdr:from>
    <xdr:to>
      <xdr:col>15</xdr:col>
      <xdr:colOff>180975</xdr:colOff>
      <xdr:row>52</xdr:row>
      <xdr:rowOff>25419</xdr:rowOff>
    </xdr:to>
    <xdr:cxnSp macro="">
      <xdr:nvCxnSpPr>
        <xdr:cNvPr id="348" name="直線コネクタ 347"/>
        <xdr:cNvCxnSpPr/>
      </xdr:nvCxnSpPr>
      <xdr:spPr>
        <a:xfrm flipV="1">
          <a:off x="9639300" y="8836692"/>
          <a:ext cx="838200" cy="10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68260</xdr:rowOff>
    </xdr:from>
    <xdr:ext cx="534377" cy="259045"/>
    <xdr:sp macro="" textlink="">
      <xdr:nvSpPr>
        <xdr:cNvPr id="349" name="普通建設事業費平均値テキスト"/>
        <xdr:cNvSpPr txBox="1"/>
      </xdr:nvSpPr>
      <xdr:spPr>
        <a:xfrm>
          <a:off x="10528300" y="93265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39,951</a:t>
          </a:r>
          <a:endParaRPr kumimoji="1" lang="ja-JP" altLang="en-US" sz="1000" b="1">
            <a:solidFill>
              <a:srgbClr val="000080"/>
            </a:solidFill>
            <a:latin typeface="ＭＳ Ｐゴシック"/>
          </a:endParaRPr>
        </a:p>
      </xdr:txBody>
    </xdr:sp>
    <xdr:clientData/>
  </xdr:oneCellAnchor>
  <xdr:twoCellAnchor>
    <xdr:from>
      <xdr:col>15</xdr:col>
      <xdr:colOff>130175</xdr:colOff>
      <xdr:row>54</xdr:row>
      <xdr:rowOff>89833</xdr:rowOff>
    </xdr:from>
    <xdr:to>
      <xdr:col>15</xdr:col>
      <xdr:colOff>231775</xdr:colOff>
      <xdr:row>55</xdr:row>
      <xdr:rowOff>19983</xdr:rowOff>
    </xdr:to>
    <xdr:sp macro="" textlink="">
      <xdr:nvSpPr>
        <xdr:cNvPr id="350" name="フローチャート : 判断 349"/>
        <xdr:cNvSpPr/>
      </xdr:nvSpPr>
      <xdr:spPr>
        <a:xfrm>
          <a:off x="10426700" y="9348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52</xdr:row>
      <xdr:rowOff>25419</xdr:rowOff>
    </xdr:from>
    <xdr:to>
      <xdr:col>14</xdr:col>
      <xdr:colOff>28575</xdr:colOff>
      <xdr:row>53</xdr:row>
      <xdr:rowOff>49555</xdr:rowOff>
    </xdr:to>
    <xdr:cxnSp macro="">
      <xdr:nvCxnSpPr>
        <xdr:cNvPr id="351" name="直線コネクタ 350"/>
        <xdr:cNvCxnSpPr/>
      </xdr:nvCxnSpPr>
      <xdr:spPr>
        <a:xfrm flipV="1">
          <a:off x="8750300" y="8940819"/>
          <a:ext cx="889000" cy="19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53</xdr:row>
      <xdr:rowOff>162871</xdr:rowOff>
    </xdr:from>
    <xdr:to>
      <xdr:col>14</xdr:col>
      <xdr:colOff>79375</xdr:colOff>
      <xdr:row>54</xdr:row>
      <xdr:rowOff>93021</xdr:rowOff>
    </xdr:to>
    <xdr:sp macro="" textlink="">
      <xdr:nvSpPr>
        <xdr:cNvPr id="352" name="フローチャート : 判断 351"/>
        <xdr:cNvSpPr/>
      </xdr:nvSpPr>
      <xdr:spPr>
        <a:xfrm>
          <a:off x="9588500" y="924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84148</xdr:rowOff>
    </xdr:from>
    <xdr:ext cx="534377" cy="259045"/>
    <xdr:sp macro="" textlink="">
      <xdr:nvSpPr>
        <xdr:cNvPr id="353" name="テキスト ボックス 352"/>
        <xdr:cNvSpPr txBox="1"/>
      </xdr:nvSpPr>
      <xdr:spPr>
        <a:xfrm>
          <a:off x="9372111" y="934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45,117</a:t>
          </a:r>
          <a:endParaRPr kumimoji="1" lang="ja-JP" altLang="en-US" sz="1000" b="1">
            <a:solidFill>
              <a:srgbClr val="000080"/>
            </a:solidFill>
            <a:latin typeface="ＭＳ Ｐゴシック"/>
          </a:endParaRPr>
        </a:p>
      </xdr:txBody>
    </xdr:sp>
    <xdr:clientData/>
  </xdr:oneCellAnchor>
  <xdr:twoCellAnchor>
    <xdr:from>
      <xdr:col>11</xdr:col>
      <xdr:colOff>307975</xdr:colOff>
      <xdr:row>53</xdr:row>
      <xdr:rowOff>49555</xdr:rowOff>
    </xdr:from>
    <xdr:to>
      <xdr:col>12</xdr:col>
      <xdr:colOff>511175</xdr:colOff>
      <xdr:row>55</xdr:row>
      <xdr:rowOff>1987</xdr:rowOff>
    </xdr:to>
    <xdr:cxnSp macro="">
      <xdr:nvCxnSpPr>
        <xdr:cNvPr id="354" name="直線コネクタ 353"/>
        <xdr:cNvCxnSpPr/>
      </xdr:nvCxnSpPr>
      <xdr:spPr>
        <a:xfrm flipV="1">
          <a:off x="7861300" y="9136405"/>
          <a:ext cx="889000" cy="295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54</xdr:row>
      <xdr:rowOff>29064</xdr:rowOff>
    </xdr:from>
    <xdr:to>
      <xdr:col>12</xdr:col>
      <xdr:colOff>561975</xdr:colOff>
      <xdr:row>54</xdr:row>
      <xdr:rowOff>130664</xdr:rowOff>
    </xdr:to>
    <xdr:sp macro="" textlink="">
      <xdr:nvSpPr>
        <xdr:cNvPr id="355" name="フローチャート : 判断 354"/>
        <xdr:cNvSpPr/>
      </xdr:nvSpPr>
      <xdr:spPr>
        <a:xfrm>
          <a:off x="8699500" y="92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121791</xdr:rowOff>
    </xdr:from>
    <xdr:ext cx="534377" cy="259045"/>
    <xdr:sp macro="" textlink="">
      <xdr:nvSpPr>
        <xdr:cNvPr id="356" name="テキスト ボックス 355"/>
        <xdr:cNvSpPr txBox="1"/>
      </xdr:nvSpPr>
      <xdr:spPr>
        <a:xfrm>
          <a:off x="8483111" y="9380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43,141</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121126</xdr:rowOff>
    </xdr:from>
    <xdr:to>
      <xdr:col>11</xdr:col>
      <xdr:colOff>307975</xdr:colOff>
      <xdr:row>55</xdr:row>
      <xdr:rowOff>1987</xdr:rowOff>
    </xdr:to>
    <xdr:cxnSp macro="">
      <xdr:nvCxnSpPr>
        <xdr:cNvPr id="357" name="直線コネクタ 356"/>
        <xdr:cNvCxnSpPr/>
      </xdr:nvCxnSpPr>
      <xdr:spPr>
        <a:xfrm>
          <a:off x="6972300" y="9379426"/>
          <a:ext cx="889000" cy="5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54</xdr:row>
      <xdr:rowOff>99854</xdr:rowOff>
    </xdr:from>
    <xdr:to>
      <xdr:col>11</xdr:col>
      <xdr:colOff>358775</xdr:colOff>
      <xdr:row>55</xdr:row>
      <xdr:rowOff>30004</xdr:rowOff>
    </xdr:to>
    <xdr:sp macro="" textlink="">
      <xdr:nvSpPr>
        <xdr:cNvPr id="358" name="フローチャート : 判断 357"/>
        <xdr:cNvSpPr/>
      </xdr:nvSpPr>
      <xdr:spPr>
        <a:xfrm>
          <a:off x="7810500" y="935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46531</xdr:rowOff>
    </xdr:from>
    <xdr:ext cx="534377" cy="259045"/>
    <xdr:sp macro="" textlink="">
      <xdr:nvSpPr>
        <xdr:cNvPr id="359" name="テキスト ボックス 358"/>
        <xdr:cNvSpPr txBox="1"/>
      </xdr:nvSpPr>
      <xdr:spPr>
        <a:xfrm>
          <a:off x="7594111" y="913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39,425</a:t>
          </a:r>
          <a:endParaRPr kumimoji="1" lang="ja-JP" altLang="en-US" sz="1000" b="1">
            <a:solidFill>
              <a:srgbClr val="000080"/>
            </a:solidFill>
            <a:latin typeface="ＭＳ Ｐゴシック"/>
          </a:endParaRPr>
        </a:p>
      </xdr:txBody>
    </xdr:sp>
    <xdr:clientData/>
  </xdr:oneCellAnchor>
  <xdr:twoCellAnchor>
    <xdr:from>
      <xdr:col>10</xdr:col>
      <xdr:colOff>53975</xdr:colOff>
      <xdr:row>54</xdr:row>
      <xdr:rowOff>115456</xdr:rowOff>
    </xdr:from>
    <xdr:to>
      <xdr:col>10</xdr:col>
      <xdr:colOff>155575</xdr:colOff>
      <xdr:row>55</xdr:row>
      <xdr:rowOff>45606</xdr:rowOff>
    </xdr:to>
    <xdr:sp macro="" textlink="">
      <xdr:nvSpPr>
        <xdr:cNvPr id="360" name="フローチャート : 判断 359"/>
        <xdr:cNvSpPr/>
      </xdr:nvSpPr>
      <xdr:spPr>
        <a:xfrm>
          <a:off x="6921500" y="937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36733</xdr:rowOff>
    </xdr:from>
    <xdr:ext cx="534377" cy="259045"/>
    <xdr:sp macro="" textlink="">
      <xdr:nvSpPr>
        <xdr:cNvPr id="361" name="テキスト ボックス 360"/>
        <xdr:cNvSpPr txBox="1"/>
      </xdr:nvSpPr>
      <xdr:spPr>
        <a:xfrm>
          <a:off x="6705111" y="9466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51</xdr:row>
      <xdr:rowOff>41942</xdr:rowOff>
    </xdr:from>
    <xdr:to>
      <xdr:col>15</xdr:col>
      <xdr:colOff>231775</xdr:colOff>
      <xdr:row>51</xdr:row>
      <xdr:rowOff>143542</xdr:rowOff>
    </xdr:to>
    <xdr:sp macro="" textlink="">
      <xdr:nvSpPr>
        <xdr:cNvPr id="367" name="円/楕円 366"/>
        <xdr:cNvSpPr/>
      </xdr:nvSpPr>
      <xdr:spPr>
        <a:xfrm>
          <a:off x="10426700" y="878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50</xdr:row>
      <xdr:rowOff>128319</xdr:rowOff>
    </xdr:from>
    <xdr:ext cx="534377" cy="259045"/>
    <xdr:sp macro="" textlink="">
      <xdr:nvSpPr>
        <xdr:cNvPr id="368" name="普通建設事業費該当値テキスト"/>
        <xdr:cNvSpPr txBox="1"/>
      </xdr:nvSpPr>
      <xdr:spPr>
        <a:xfrm>
          <a:off x="10528300" y="8700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69,465</a:t>
          </a:r>
          <a:endParaRPr kumimoji="1" lang="ja-JP" altLang="en-US" sz="1000" b="1">
            <a:solidFill>
              <a:srgbClr val="FF0000"/>
            </a:solidFill>
            <a:latin typeface="ＭＳ Ｐゴシック"/>
          </a:endParaRPr>
        </a:p>
      </xdr:txBody>
    </xdr:sp>
    <xdr:clientData/>
  </xdr:oneCellAnchor>
  <xdr:twoCellAnchor>
    <xdr:from>
      <xdr:col>13</xdr:col>
      <xdr:colOff>663575</xdr:colOff>
      <xdr:row>51</xdr:row>
      <xdr:rowOff>146069</xdr:rowOff>
    </xdr:from>
    <xdr:to>
      <xdr:col>14</xdr:col>
      <xdr:colOff>79375</xdr:colOff>
      <xdr:row>52</xdr:row>
      <xdr:rowOff>76219</xdr:rowOff>
    </xdr:to>
    <xdr:sp macro="" textlink="">
      <xdr:nvSpPr>
        <xdr:cNvPr id="369" name="円/楕円 368"/>
        <xdr:cNvSpPr/>
      </xdr:nvSpPr>
      <xdr:spPr>
        <a:xfrm>
          <a:off x="9588500" y="8890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50</xdr:row>
      <xdr:rowOff>92746</xdr:rowOff>
    </xdr:from>
    <xdr:ext cx="534377" cy="259045"/>
    <xdr:sp macro="" textlink="">
      <xdr:nvSpPr>
        <xdr:cNvPr id="370" name="テキスト ボックス 369"/>
        <xdr:cNvSpPr txBox="1"/>
      </xdr:nvSpPr>
      <xdr:spPr>
        <a:xfrm>
          <a:off x="9372111" y="8665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63,999</a:t>
          </a:r>
          <a:endParaRPr kumimoji="1" lang="ja-JP" altLang="en-US" sz="1000" b="1">
            <a:solidFill>
              <a:srgbClr val="FF0000"/>
            </a:solidFill>
            <a:latin typeface="ＭＳ Ｐゴシック"/>
          </a:endParaRPr>
        </a:p>
      </xdr:txBody>
    </xdr:sp>
    <xdr:clientData/>
  </xdr:oneCellAnchor>
  <xdr:twoCellAnchor>
    <xdr:from>
      <xdr:col>12</xdr:col>
      <xdr:colOff>460375</xdr:colOff>
      <xdr:row>52</xdr:row>
      <xdr:rowOff>170205</xdr:rowOff>
    </xdr:from>
    <xdr:to>
      <xdr:col>12</xdr:col>
      <xdr:colOff>561975</xdr:colOff>
      <xdr:row>53</xdr:row>
      <xdr:rowOff>100355</xdr:rowOff>
    </xdr:to>
    <xdr:sp macro="" textlink="">
      <xdr:nvSpPr>
        <xdr:cNvPr id="371" name="円/楕円 370"/>
        <xdr:cNvSpPr/>
      </xdr:nvSpPr>
      <xdr:spPr>
        <a:xfrm>
          <a:off x="8699500" y="9085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51</xdr:row>
      <xdr:rowOff>116882</xdr:rowOff>
    </xdr:from>
    <xdr:ext cx="534377" cy="259045"/>
    <xdr:sp macro="" textlink="">
      <xdr:nvSpPr>
        <xdr:cNvPr id="372" name="テキスト ボックス 371"/>
        <xdr:cNvSpPr txBox="1"/>
      </xdr:nvSpPr>
      <xdr:spPr>
        <a:xfrm>
          <a:off x="8483111" y="8860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53,732</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122637</xdr:rowOff>
    </xdr:from>
    <xdr:to>
      <xdr:col>11</xdr:col>
      <xdr:colOff>358775</xdr:colOff>
      <xdr:row>55</xdr:row>
      <xdr:rowOff>52787</xdr:rowOff>
    </xdr:to>
    <xdr:sp macro="" textlink="">
      <xdr:nvSpPr>
        <xdr:cNvPr id="373" name="円/楕円 372"/>
        <xdr:cNvSpPr/>
      </xdr:nvSpPr>
      <xdr:spPr>
        <a:xfrm>
          <a:off x="7810500" y="93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43914</xdr:rowOff>
    </xdr:from>
    <xdr:ext cx="534377" cy="259045"/>
    <xdr:sp macro="" textlink="">
      <xdr:nvSpPr>
        <xdr:cNvPr id="374" name="テキスト ボックス 373"/>
        <xdr:cNvSpPr txBox="1"/>
      </xdr:nvSpPr>
      <xdr:spPr>
        <a:xfrm>
          <a:off x="7594111" y="9473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38,229</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70326</xdr:rowOff>
    </xdr:from>
    <xdr:to>
      <xdr:col>10</xdr:col>
      <xdr:colOff>155575</xdr:colOff>
      <xdr:row>55</xdr:row>
      <xdr:rowOff>476</xdr:rowOff>
    </xdr:to>
    <xdr:sp macro="" textlink="">
      <xdr:nvSpPr>
        <xdr:cNvPr id="375" name="円/楕円 374"/>
        <xdr:cNvSpPr/>
      </xdr:nvSpPr>
      <xdr:spPr>
        <a:xfrm>
          <a:off x="6921500" y="9328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17003</xdr:rowOff>
    </xdr:from>
    <xdr:ext cx="534377" cy="259045"/>
    <xdr:sp macro="" textlink="">
      <xdr:nvSpPr>
        <xdr:cNvPr id="376" name="テキスト ボックス 375"/>
        <xdr:cNvSpPr txBox="1"/>
      </xdr:nvSpPr>
      <xdr:spPr>
        <a:xfrm>
          <a:off x="6705111" y="9103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40,975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30,556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7" name="直線コネクタ 386"/>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8" name="テキスト ボックス 387"/>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9" name="直線コネクタ 388"/>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0" name="テキスト ボックス 389"/>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1" name="直線コネクタ 390"/>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2" name="テキスト ボックス 391"/>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3" name="直線コネクタ 392"/>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4" name="テキスト ボックス 393"/>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6" name="テキスト ボックス 395"/>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139471</xdr:rowOff>
    </xdr:from>
    <xdr:to>
      <xdr:col>15</xdr:col>
      <xdr:colOff>180340</xdr:colOff>
      <xdr:row>78</xdr:row>
      <xdr:rowOff>139700</xdr:rowOff>
    </xdr:to>
    <xdr:cxnSp macro="">
      <xdr:nvCxnSpPr>
        <xdr:cNvPr id="398" name="直線コネクタ 397"/>
        <xdr:cNvCxnSpPr/>
      </xdr:nvCxnSpPr>
      <xdr:spPr>
        <a:xfrm flipV="1">
          <a:off x="10475595" y="12140971"/>
          <a:ext cx="1270" cy="1371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399"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0" name="直線コネクタ 399"/>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86148</xdr:rowOff>
    </xdr:from>
    <xdr:ext cx="534377" cy="259045"/>
    <xdr:sp macro="" textlink="">
      <xdr:nvSpPr>
        <xdr:cNvPr id="401" name="普通建設事業費 （ うち新規整備　）最大値テキスト"/>
        <xdr:cNvSpPr txBox="1"/>
      </xdr:nvSpPr>
      <xdr:spPr>
        <a:xfrm>
          <a:off x="10528300" y="11916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60,010</a:t>
          </a:r>
          <a:endParaRPr kumimoji="1" lang="ja-JP" altLang="en-US" sz="1000" b="1">
            <a:latin typeface="ＭＳ Ｐゴシック"/>
          </a:endParaRPr>
        </a:p>
      </xdr:txBody>
    </xdr:sp>
    <xdr:clientData/>
  </xdr:oneCellAnchor>
  <xdr:twoCellAnchor>
    <xdr:from>
      <xdr:col>15</xdr:col>
      <xdr:colOff>92075</xdr:colOff>
      <xdr:row>70</xdr:row>
      <xdr:rowOff>139471</xdr:rowOff>
    </xdr:from>
    <xdr:to>
      <xdr:col>15</xdr:col>
      <xdr:colOff>269875</xdr:colOff>
      <xdr:row>70</xdr:row>
      <xdr:rowOff>139471</xdr:rowOff>
    </xdr:to>
    <xdr:cxnSp macro="">
      <xdr:nvCxnSpPr>
        <xdr:cNvPr id="402" name="直線コネクタ 401"/>
        <xdr:cNvCxnSpPr/>
      </xdr:nvCxnSpPr>
      <xdr:spPr>
        <a:xfrm>
          <a:off x="10388600" y="12140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72</xdr:row>
      <xdr:rowOff>19388</xdr:rowOff>
    </xdr:from>
    <xdr:to>
      <xdr:col>15</xdr:col>
      <xdr:colOff>180975</xdr:colOff>
      <xdr:row>74</xdr:row>
      <xdr:rowOff>27777</xdr:rowOff>
    </xdr:to>
    <xdr:cxnSp macro="">
      <xdr:nvCxnSpPr>
        <xdr:cNvPr id="403" name="直線コネクタ 402"/>
        <xdr:cNvCxnSpPr/>
      </xdr:nvCxnSpPr>
      <xdr:spPr>
        <a:xfrm flipV="1">
          <a:off x="9639300" y="12363788"/>
          <a:ext cx="838200" cy="351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75009</xdr:rowOff>
    </xdr:from>
    <xdr:ext cx="534377" cy="259045"/>
    <xdr:sp macro="" textlink="">
      <xdr:nvSpPr>
        <xdr:cNvPr id="404" name="普通建設事業費 （ うち新規整備　）平均値テキスト"/>
        <xdr:cNvSpPr txBox="1"/>
      </xdr:nvSpPr>
      <xdr:spPr>
        <a:xfrm>
          <a:off x="10528300" y="13105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14,664</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96582</xdr:rowOff>
    </xdr:from>
    <xdr:to>
      <xdr:col>15</xdr:col>
      <xdr:colOff>231775</xdr:colOff>
      <xdr:row>77</xdr:row>
      <xdr:rowOff>26732</xdr:rowOff>
    </xdr:to>
    <xdr:sp macro="" textlink="">
      <xdr:nvSpPr>
        <xdr:cNvPr id="405" name="フローチャート : 判断 404"/>
        <xdr:cNvSpPr/>
      </xdr:nvSpPr>
      <xdr:spPr>
        <a:xfrm>
          <a:off x="10426700" y="1312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69607</xdr:rowOff>
    </xdr:from>
    <xdr:to>
      <xdr:col>14</xdr:col>
      <xdr:colOff>79375</xdr:colOff>
      <xdr:row>76</xdr:row>
      <xdr:rowOff>171207</xdr:rowOff>
    </xdr:to>
    <xdr:sp macro="" textlink="">
      <xdr:nvSpPr>
        <xdr:cNvPr id="406" name="フローチャート : 判断 405"/>
        <xdr:cNvSpPr/>
      </xdr:nvSpPr>
      <xdr:spPr>
        <a:xfrm>
          <a:off x="9588500" y="1309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162334</xdr:rowOff>
    </xdr:from>
    <xdr:ext cx="534377" cy="259045"/>
    <xdr:sp macro="" textlink="">
      <xdr:nvSpPr>
        <xdr:cNvPr id="407" name="テキスト ボックス 406"/>
        <xdr:cNvSpPr txBox="1"/>
      </xdr:nvSpPr>
      <xdr:spPr>
        <a:xfrm>
          <a:off x="9372111" y="13192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15,844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8" name="テキスト ボックス 40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9" name="テキスト ボックス 40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0" name="テキスト ボックス 40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1" name="テキスト ボックス 41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2" name="テキスト ボックス 41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71</xdr:row>
      <xdr:rowOff>140038</xdr:rowOff>
    </xdr:from>
    <xdr:to>
      <xdr:col>15</xdr:col>
      <xdr:colOff>231775</xdr:colOff>
      <xdr:row>72</xdr:row>
      <xdr:rowOff>70188</xdr:rowOff>
    </xdr:to>
    <xdr:sp macro="" textlink="">
      <xdr:nvSpPr>
        <xdr:cNvPr id="413" name="円/楕円 412"/>
        <xdr:cNvSpPr/>
      </xdr:nvSpPr>
      <xdr:spPr>
        <a:xfrm>
          <a:off x="10426700" y="12312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70</xdr:row>
      <xdr:rowOff>162915</xdr:rowOff>
    </xdr:from>
    <xdr:ext cx="534377" cy="259045"/>
    <xdr:sp macro="" textlink="">
      <xdr:nvSpPr>
        <xdr:cNvPr id="414" name="普通建設事業費 （ うち新規整備　）該当値テキスト"/>
        <xdr:cNvSpPr txBox="1"/>
      </xdr:nvSpPr>
      <xdr:spPr>
        <a:xfrm>
          <a:off x="10528300" y="12164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50,263</a:t>
          </a:r>
          <a:endParaRPr kumimoji="1" lang="ja-JP" altLang="en-US" sz="1000" b="1">
            <a:solidFill>
              <a:srgbClr val="FF0000"/>
            </a:solidFill>
            <a:latin typeface="ＭＳ Ｐゴシック"/>
          </a:endParaRPr>
        </a:p>
      </xdr:txBody>
    </xdr:sp>
    <xdr:clientData/>
  </xdr:oneCellAnchor>
  <xdr:twoCellAnchor>
    <xdr:from>
      <xdr:col>13</xdr:col>
      <xdr:colOff>663575</xdr:colOff>
      <xdr:row>73</xdr:row>
      <xdr:rowOff>148427</xdr:rowOff>
    </xdr:from>
    <xdr:to>
      <xdr:col>14</xdr:col>
      <xdr:colOff>79375</xdr:colOff>
      <xdr:row>74</xdr:row>
      <xdr:rowOff>78577</xdr:rowOff>
    </xdr:to>
    <xdr:sp macro="" textlink="">
      <xdr:nvSpPr>
        <xdr:cNvPr id="415" name="円/楕円 414"/>
        <xdr:cNvSpPr/>
      </xdr:nvSpPr>
      <xdr:spPr>
        <a:xfrm>
          <a:off x="9588500" y="12664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72</xdr:row>
      <xdr:rowOff>95104</xdr:rowOff>
    </xdr:from>
    <xdr:ext cx="534377" cy="259045"/>
    <xdr:sp macro="" textlink="">
      <xdr:nvSpPr>
        <xdr:cNvPr id="416" name="テキスト ボックス 415"/>
        <xdr:cNvSpPr txBox="1"/>
      </xdr:nvSpPr>
      <xdr:spPr>
        <a:xfrm>
          <a:off x="9372111" y="12439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34,896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7" name="正方形/長方形 41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8" name="正方形/長方形 41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9" name="正方形/長方形 41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0" name="正方形/長方形 41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1" name="正方形/長方形 42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2" name="正方形/長方形 42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3" name="正方形/長方形 42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15,083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4" name="正方形/長方形 42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5" name="テキスト ボックス 42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6" name="直線コネクタ 42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7" name="直線コネクタ 426"/>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8" name="テキスト ボックス 427"/>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9" name="直線コネクタ 428"/>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30" name="テキスト ボックス 429"/>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1" name="直線コネクタ 430"/>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32" name="テキスト ボックス 431"/>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3" name="直線コネクタ 432"/>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34" name="テキスト ボックス 433"/>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5" name="直線コネクタ 43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6" name="テキスト ボックス 435"/>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106873</xdr:rowOff>
    </xdr:from>
    <xdr:to>
      <xdr:col>15</xdr:col>
      <xdr:colOff>180340</xdr:colOff>
      <xdr:row>98</xdr:row>
      <xdr:rowOff>129093</xdr:rowOff>
    </xdr:to>
    <xdr:cxnSp macro="">
      <xdr:nvCxnSpPr>
        <xdr:cNvPr id="438" name="直線コネクタ 437"/>
        <xdr:cNvCxnSpPr/>
      </xdr:nvCxnSpPr>
      <xdr:spPr>
        <a:xfrm flipV="1">
          <a:off x="10475595" y="15537373"/>
          <a:ext cx="1270" cy="1393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132920</xdr:rowOff>
    </xdr:from>
    <xdr:ext cx="378565" cy="259045"/>
    <xdr:sp macro="" textlink="">
      <xdr:nvSpPr>
        <xdr:cNvPr id="439" name="普通建設事業費 （ うち更新整備　）最小値テキスト"/>
        <xdr:cNvSpPr txBox="1"/>
      </xdr:nvSpPr>
      <xdr:spPr>
        <a:xfrm>
          <a:off x="10528300" y="169350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464</a:t>
          </a:r>
          <a:endParaRPr kumimoji="1" lang="ja-JP" altLang="en-US" sz="1000" b="1">
            <a:latin typeface="ＭＳ Ｐゴシック"/>
          </a:endParaRPr>
        </a:p>
      </xdr:txBody>
    </xdr:sp>
    <xdr:clientData/>
  </xdr:oneCellAnchor>
  <xdr:twoCellAnchor>
    <xdr:from>
      <xdr:col>15</xdr:col>
      <xdr:colOff>92075</xdr:colOff>
      <xdr:row>98</xdr:row>
      <xdr:rowOff>129093</xdr:rowOff>
    </xdr:from>
    <xdr:to>
      <xdr:col>15</xdr:col>
      <xdr:colOff>269875</xdr:colOff>
      <xdr:row>98</xdr:row>
      <xdr:rowOff>129093</xdr:rowOff>
    </xdr:to>
    <xdr:cxnSp macro="">
      <xdr:nvCxnSpPr>
        <xdr:cNvPr id="440" name="直線コネクタ 439"/>
        <xdr:cNvCxnSpPr/>
      </xdr:nvCxnSpPr>
      <xdr:spPr>
        <a:xfrm>
          <a:off x="10388600" y="16931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53550</xdr:rowOff>
    </xdr:from>
    <xdr:ext cx="534377" cy="259045"/>
    <xdr:sp macro="" textlink="">
      <xdr:nvSpPr>
        <xdr:cNvPr id="441" name="普通建設事業費 （ うち更新整備　）最大値テキスト"/>
        <xdr:cNvSpPr txBox="1"/>
      </xdr:nvSpPr>
      <xdr:spPr>
        <a:xfrm>
          <a:off x="10528300" y="15312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61,436</a:t>
          </a:r>
          <a:endParaRPr kumimoji="1" lang="ja-JP" altLang="en-US" sz="1000" b="1">
            <a:latin typeface="ＭＳ Ｐゴシック"/>
          </a:endParaRPr>
        </a:p>
      </xdr:txBody>
    </xdr:sp>
    <xdr:clientData/>
  </xdr:oneCellAnchor>
  <xdr:twoCellAnchor>
    <xdr:from>
      <xdr:col>15</xdr:col>
      <xdr:colOff>92075</xdr:colOff>
      <xdr:row>90</xdr:row>
      <xdr:rowOff>106873</xdr:rowOff>
    </xdr:from>
    <xdr:to>
      <xdr:col>15</xdr:col>
      <xdr:colOff>269875</xdr:colOff>
      <xdr:row>90</xdr:row>
      <xdr:rowOff>106873</xdr:rowOff>
    </xdr:to>
    <xdr:cxnSp macro="">
      <xdr:nvCxnSpPr>
        <xdr:cNvPr id="442" name="直線コネクタ 441"/>
        <xdr:cNvCxnSpPr/>
      </xdr:nvCxnSpPr>
      <xdr:spPr>
        <a:xfrm>
          <a:off x="10388600" y="15537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101135</xdr:rowOff>
    </xdr:from>
    <xdr:to>
      <xdr:col>15</xdr:col>
      <xdr:colOff>180975</xdr:colOff>
      <xdr:row>96</xdr:row>
      <xdr:rowOff>151518</xdr:rowOff>
    </xdr:to>
    <xdr:cxnSp macro="">
      <xdr:nvCxnSpPr>
        <xdr:cNvPr id="443" name="直線コネクタ 442"/>
        <xdr:cNvCxnSpPr/>
      </xdr:nvCxnSpPr>
      <xdr:spPr>
        <a:xfrm>
          <a:off x="9639300" y="16388885"/>
          <a:ext cx="838200" cy="221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38876</xdr:rowOff>
    </xdr:from>
    <xdr:ext cx="534377" cy="259045"/>
    <xdr:sp macro="" textlink="">
      <xdr:nvSpPr>
        <xdr:cNvPr id="444" name="普通建設事業費 （ うち更新整備　）平均値テキスト"/>
        <xdr:cNvSpPr txBox="1"/>
      </xdr:nvSpPr>
      <xdr:spPr>
        <a:xfrm>
          <a:off x="10528300" y="163266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18,189</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15999</xdr:rowOff>
    </xdr:from>
    <xdr:to>
      <xdr:col>15</xdr:col>
      <xdr:colOff>231775</xdr:colOff>
      <xdr:row>96</xdr:row>
      <xdr:rowOff>117599</xdr:rowOff>
    </xdr:to>
    <xdr:sp macro="" textlink="">
      <xdr:nvSpPr>
        <xdr:cNvPr id="445" name="フローチャート : 判断 444"/>
        <xdr:cNvSpPr/>
      </xdr:nvSpPr>
      <xdr:spPr>
        <a:xfrm>
          <a:off x="10426700" y="16475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161297</xdr:rowOff>
    </xdr:from>
    <xdr:to>
      <xdr:col>14</xdr:col>
      <xdr:colOff>79375</xdr:colOff>
      <xdr:row>96</xdr:row>
      <xdr:rowOff>91447</xdr:rowOff>
    </xdr:to>
    <xdr:sp macro="" textlink="">
      <xdr:nvSpPr>
        <xdr:cNvPr id="446" name="フローチャート : 判断 445"/>
        <xdr:cNvSpPr/>
      </xdr:nvSpPr>
      <xdr:spPr>
        <a:xfrm>
          <a:off x="9588500" y="16449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82574</xdr:rowOff>
    </xdr:from>
    <xdr:ext cx="534377" cy="259045"/>
    <xdr:sp macro="" textlink="">
      <xdr:nvSpPr>
        <xdr:cNvPr id="447" name="テキスト ボックス 446"/>
        <xdr:cNvSpPr txBox="1"/>
      </xdr:nvSpPr>
      <xdr:spPr>
        <a:xfrm>
          <a:off x="9372111" y="16541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19,333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8" name="テキスト ボックス 44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9" name="テキスト ボックス 44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0" name="テキスト ボックス 44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1" name="テキスト ボックス 45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2" name="テキスト ボックス 45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100718</xdr:rowOff>
    </xdr:from>
    <xdr:to>
      <xdr:col>15</xdr:col>
      <xdr:colOff>231775</xdr:colOff>
      <xdr:row>97</xdr:row>
      <xdr:rowOff>30868</xdr:rowOff>
    </xdr:to>
    <xdr:sp macro="" textlink="">
      <xdr:nvSpPr>
        <xdr:cNvPr id="453" name="円/楕円 452"/>
        <xdr:cNvSpPr/>
      </xdr:nvSpPr>
      <xdr:spPr>
        <a:xfrm>
          <a:off x="10426700" y="1655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79145</xdr:rowOff>
    </xdr:from>
    <xdr:ext cx="534377" cy="259045"/>
    <xdr:sp macro="" textlink="">
      <xdr:nvSpPr>
        <xdr:cNvPr id="454" name="普通建設事業費 （ うち更新整備　）該当値テキスト"/>
        <xdr:cNvSpPr txBox="1"/>
      </xdr:nvSpPr>
      <xdr:spPr>
        <a:xfrm>
          <a:off x="10528300" y="16538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14,483</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50335</xdr:rowOff>
    </xdr:from>
    <xdr:to>
      <xdr:col>14</xdr:col>
      <xdr:colOff>79375</xdr:colOff>
      <xdr:row>95</xdr:row>
      <xdr:rowOff>151935</xdr:rowOff>
    </xdr:to>
    <xdr:sp macro="" textlink="">
      <xdr:nvSpPr>
        <xdr:cNvPr id="455" name="円/楕円 454"/>
        <xdr:cNvSpPr/>
      </xdr:nvSpPr>
      <xdr:spPr>
        <a:xfrm>
          <a:off x="9588500" y="1633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168462</xdr:rowOff>
    </xdr:from>
    <xdr:ext cx="534377" cy="259045"/>
    <xdr:sp macro="" textlink="">
      <xdr:nvSpPr>
        <xdr:cNvPr id="456" name="テキスト ボックス 455"/>
        <xdr:cNvSpPr txBox="1"/>
      </xdr:nvSpPr>
      <xdr:spPr>
        <a:xfrm>
          <a:off x="9372111" y="16113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24,187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7" name="正方形/長方形 45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8" name="正方形/長方形 45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9" name="正方形/長方形 45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0" name="正方形/長方形 45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1" name="正方形/長方形 46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2" name="正方形/長方形 46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3" name="正方形/長方形 46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4" name="正方形/長方形 46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5" name="テキスト ボックス 46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6" name="直線コネクタ 46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67" name="直線コネクタ 46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68" name="テキスト ボックス 46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69" name="直線コネクタ 46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70" name="テキスト ボックス 469"/>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1" name="直線コネクタ 47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72" name="テキスト ボックス 471"/>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3" name="直線コネクタ 47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74" name="テキスト ボックス 473"/>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5" name="直線コネクタ 47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76" name="テキスト ボックス 47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159108</xdr:rowOff>
    </xdr:from>
    <xdr:to>
      <xdr:col>23</xdr:col>
      <xdr:colOff>516889</xdr:colOff>
      <xdr:row>38</xdr:row>
      <xdr:rowOff>139700</xdr:rowOff>
    </xdr:to>
    <xdr:cxnSp macro="">
      <xdr:nvCxnSpPr>
        <xdr:cNvPr id="478" name="直線コネクタ 477"/>
        <xdr:cNvCxnSpPr/>
      </xdr:nvCxnSpPr>
      <xdr:spPr>
        <a:xfrm flipV="1">
          <a:off x="16317595" y="5474058"/>
          <a:ext cx="1269" cy="1180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79"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0" name="直線コネクタ 47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105785</xdr:rowOff>
    </xdr:from>
    <xdr:ext cx="534377" cy="259045"/>
    <xdr:sp macro="" textlink="">
      <xdr:nvSpPr>
        <xdr:cNvPr id="481" name="災害復旧事業費最大値テキスト"/>
        <xdr:cNvSpPr txBox="1"/>
      </xdr:nvSpPr>
      <xdr:spPr>
        <a:xfrm>
          <a:off x="16370300" y="5249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51,651</a:t>
          </a:r>
          <a:endParaRPr kumimoji="1" lang="ja-JP" altLang="en-US" sz="1000" b="1">
            <a:latin typeface="ＭＳ Ｐゴシック"/>
          </a:endParaRPr>
        </a:p>
      </xdr:txBody>
    </xdr:sp>
    <xdr:clientData/>
  </xdr:oneCellAnchor>
  <xdr:twoCellAnchor>
    <xdr:from>
      <xdr:col>23</xdr:col>
      <xdr:colOff>428625</xdr:colOff>
      <xdr:row>31</xdr:row>
      <xdr:rowOff>159108</xdr:rowOff>
    </xdr:from>
    <xdr:to>
      <xdr:col>23</xdr:col>
      <xdr:colOff>606425</xdr:colOff>
      <xdr:row>31</xdr:row>
      <xdr:rowOff>159108</xdr:rowOff>
    </xdr:to>
    <xdr:cxnSp macro="">
      <xdr:nvCxnSpPr>
        <xdr:cNvPr id="482" name="直線コネクタ 481"/>
        <xdr:cNvCxnSpPr/>
      </xdr:nvCxnSpPr>
      <xdr:spPr>
        <a:xfrm>
          <a:off x="16230600" y="5474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22497</xdr:rowOff>
    </xdr:from>
    <xdr:to>
      <xdr:col>23</xdr:col>
      <xdr:colOff>517525</xdr:colOff>
      <xdr:row>38</xdr:row>
      <xdr:rowOff>28784</xdr:rowOff>
    </xdr:to>
    <xdr:cxnSp macro="">
      <xdr:nvCxnSpPr>
        <xdr:cNvPr id="483" name="直線コネクタ 482"/>
        <xdr:cNvCxnSpPr/>
      </xdr:nvCxnSpPr>
      <xdr:spPr>
        <a:xfrm flipV="1">
          <a:off x="15481300" y="6537597"/>
          <a:ext cx="838200" cy="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160436</xdr:rowOff>
    </xdr:from>
    <xdr:ext cx="469744" cy="259045"/>
    <xdr:sp macro="" textlink="">
      <xdr:nvSpPr>
        <xdr:cNvPr id="484" name="災害復旧事業費平均値テキスト"/>
        <xdr:cNvSpPr txBox="1"/>
      </xdr:nvSpPr>
      <xdr:spPr>
        <a:xfrm>
          <a:off x="16370300" y="65040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3,427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10559</xdr:rowOff>
    </xdr:from>
    <xdr:to>
      <xdr:col>23</xdr:col>
      <xdr:colOff>568325</xdr:colOff>
      <xdr:row>38</xdr:row>
      <xdr:rowOff>112159</xdr:rowOff>
    </xdr:to>
    <xdr:sp macro="" textlink="">
      <xdr:nvSpPr>
        <xdr:cNvPr id="485" name="フローチャート : 判断 484"/>
        <xdr:cNvSpPr/>
      </xdr:nvSpPr>
      <xdr:spPr>
        <a:xfrm>
          <a:off x="16268700" y="652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28784</xdr:rowOff>
    </xdr:from>
    <xdr:to>
      <xdr:col>22</xdr:col>
      <xdr:colOff>365125</xdr:colOff>
      <xdr:row>38</xdr:row>
      <xdr:rowOff>87511</xdr:rowOff>
    </xdr:to>
    <xdr:cxnSp macro="">
      <xdr:nvCxnSpPr>
        <xdr:cNvPr id="486" name="直線コネクタ 485"/>
        <xdr:cNvCxnSpPr/>
      </xdr:nvCxnSpPr>
      <xdr:spPr>
        <a:xfrm flipV="1">
          <a:off x="14592300" y="6543884"/>
          <a:ext cx="889000" cy="5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46197</xdr:rowOff>
    </xdr:from>
    <xdr:to>
      <xdr:col>22</xdr:col>
      <xdr:colOff>415925</xdr:colOff>
      <xdr:row>38</xdr:row>
      <xdr:rowOff>147797</xdr:rowOff>
    </xdr:to>
    <xdr:sp macro="" textlink="">
      <xdr:nvSpPr>
        <xdr:cNvPr id="487" name="フローチャート : 判断 486"/>
        <xdr:cNvSpPr/>
      </xdr:nvSpPr>
      <xdr:spPr>
        <a:xfrm>
          <a:off x="15430500" y="6561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138924</xdr:rowOff>
    </xdr:from>
    <xdr:ext cx="469744" cy="259045"/>
    <xdr:sp macro="" textlink="">
      <xdr:nvSpPr>
        <xdr:cNvPr id="488" name="テキスト ボックス 487"/>
        <xdr:cNvSpPr txBox="1"/>
      </xdr:nvSpPr>
      <xdr:spPr>
        <a:xfrm>
          <a:off x="15246427" y="6654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61588</xdr:rowOff>
    </xdr:from>
    <xdr:to>
      <xdr:col>21</xdr:col>
      <xdr:colOff>161925</xdr:colOff>
      <xdr:row>38</xdr:row>
      <xdr:rowOff>87511</xdr:rowOff>
    </xdr:to>
    <xdr:cxnSp macro="">
      <xdr:nvCxnSpPr>
        <xdr:cNvPr id="489" name="直線コネクタ 488"/>
        <xdr:cNvCxnSpPr/>
      </xdr:nvCxnSpPr>
      <xdr:spPr>
        <a:xfrm>
          <a:off x="13703300" y="6576688"/>
          <a:ext cx="889000" cy="2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16068</xdr:rowOff>
    </xdr:from>
    <xdr:to>
      <xdr:col>21</xdr:col>
      <xdr:colOff>212725</xdr:colOff>
      <xdr:row>38</xdr:row>
      <xdr:rowOff>117668</xdr:rowOff>
    </xdr:to>
    <xdr:sp macro="" textlink="">
      <xdr:nvSpPr>
        <xdr:cNvPr id="490" name="フローチャート : 判断 489"/>
        <xdr:cNvSpPr/>
      </xdr:nvSpPr>
      <xdr:spPr>
        <a:xfrm>
          <a:off x="14541500" y="6531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134195</xdr:rowOff>
    </xdr:from>
    <xdr:ext cx="469744" cy="259045"/>
    <xdr:sp macro="" textlink="">
      <xdr:nvSpPr>
        <xdr:cNvPr id="491" name="テキスト ボックス 490"/>
        <xdr:cNvSpPr txBox="1"/>
      </xdr:nvSpPr>
      <xdr:spPr>
        <a:xfrm>
          <a:off x="14357427" y="6306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3,186</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61588</xdr:rowOff>
    </xdr:from>
    <xdr:to>
      <xdr:col>19</xdr:col>
      <xdr:colOff>644525</xdr:colOff>
      <xdr:row>38</xdr:row>
      <xdr:rowOff>91808</xdr:rowOff>
    </xdr:to>
    <xdr:cxnSp macro="">
      <xdr:nvCxnSpPr>
        <xdr:cNvPr id="492" name="直線コネクタ 491"/>
        <xdr:cNvCxnSpPr/>
      </xdr:nvCxnSpPr>
      <xdr:spPr>
        <a:xfrm flipV="1">
          <a:off x="12814300" y="6576688"/>
          <a:ext cx="889000" cy="30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16594</xdr:rowOff>
    </xdr:from>
    <xdr:to>
      <xdr:col>20</xdr:col>
      <xdr:colOff>9525</xdr:colOff>
      <xdr:row>38</xdr:row>
      <xdr:rowOff>118194</xdr:rowOff>
    </xdr:to>
    <xdr:sp macro="" textlink="">
      <xdr:nvSpPr>
        <xdr:cNvPr id="493" name="フローチャート : 判断 492"/>
        <xdr:cNvSpPr/>
      </xdr:nvSpPr>
      <xdr:spPr>
        <a:xfrm>
          <a:off x="13652500" y="6531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109321</xdr:rowOff>
    </xdr:from>
    <xdr:ext cx="469744" cy="259045"/>
    <xdr:sp macro="" textlink="">
      <xdr:nvSpPr>
        <xdr:cNvPr id="494" name="テキスト ボックス 493"/>
        <xdr:cNvSpPr txBox="1"/>
      </xdr:nvSpPr>
      <xdr:spPr>
        <a:xfrm>
          <a:off x="13468427" y="6624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23703</xdr:rowOff>
    </xdr:from>
    <xdr:to>
      <xdr:col>18</xdr:col>
      <xdr:colOff>492125</xdr:colOff>
      <xdr:row>38</xdr:row>
      <xdr:rowOff>125303</xdr:rowOff>
    </xdr:to>
    <xdr:sp macro="" textlink="">
      <xdr:nvSpPr>
        <xdr:cNvPr id="495" name="フローチャート : 判断 494"/>
        <xdr:cNvSpPr/>
      </xdr:nvSpPr>
      <xdr:spPr>
        <a:xfrm>
          <a:off x="12763500" y="6538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141830</xdr:rowOff>
    </xdr:from>
    <xdr:ext cx="469744" cy="259045"/>
    <xdr:sp macro="" textlink="">
      <xdr:nvSpPr>
        <xdr:cNvPr id="496" name="テキスト ボックス 495"/>
        <xdr:cNvSpPr txBox="1"/>
      </xdr:nvSpPr>
      <xdr:spPr>
        <a:xfrm>
          <a:off x="12579427" y="6314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7" name="テキスト ボックス 49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8" name="テキスト ボックス 49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9" name="テキスト ボックス 49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0" name="テキスト ボックス 49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1" name="テキスト ボックス 50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143147</xdr:rowOff>
    </xdr:from>
    <xdr:to>
      <xdr:col>23</xdr:col>
      <xdr:colOff>568325</xdr:colOff>
      <xdr:row>38</xdr:row>
      <xdr:rowOff>73296</xdr:rowOff>
    </xdr:to>
    <xdr:sp macro="" textlink="">
      <xdr:nvSpPr>
        <xdr:cNvPr id="502" name="円/楕円 501"/>
        <xdr:cNvSpPr/>
      </xdr:nvSpPr>
      <xdr:spPr>
        <a:xfrm>
          <a:off x="16268700" y="64867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102524</xdr:rowOff>
    </xdr:from>
    <xdr:ext cx="469744" cy="259045"/>
    <xdr:sp macro="" textlink="">
      <xdr:nvSpPr>
        <xdr:cNvPr id="503" name="災害復旧事業費該当値テキスト"/>
        <xdr:cNvSpPr txBox="1"/>
      </xdr:nvSpPr>
      <xdr:spPr>
        <a:xfrm>
          <a:off x="16370300" y="6274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5,127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149433</xdr:rowOff>
    </xdr:from>
    <xdr:to>
      <xdr:col>22</xdr:col>
      <xdr:colOff>415925</xdr:colOff>
      <xdr:row>38</xdr:row>
      <xdr:rowOff>79583</xdr:rowOff>
    </xdr:to>
    <xdr:sp macro="" textlink="">
      <xdr:nvSpPr>
        <xdr:cNvPr id="504" name="円/楕円 503"/>
        <xdr:cNvSpPr/>
      </xdr:nvSpPr>
      <xdr:spPr>
        <a:xfrm>
          <a:off x="15430500" y="649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96110</xdr:rowOff>
    </xdr:from>
    <xdr:ext cx="469744" cy="259045"/>
    <xdr:sp macro="" textlink="">
      <xdr:nvSpPr>
        <xdr:cNvPr id="505" name="テキスト ボックス 504"/>
        <xdr:cNvSpPr txBox="1"/>
      </xdr:nvSpPr>
      <xdr:spPr>
        <a:xfrm>
          <a:off x="15246427" y="6268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4,852</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36711</xdr:rowOff>
    </xdr:from>
    <xdr:to>
      <xdr:col>21</xdr:col>
      <xdr:colOff>212725</xdr:colOff>
      <xdr:row>38</xdr:row>
      <xdr:rowOff>138311</xdr:rowOff>
    </xdr:to>
    <xdr:sp macro="" textlink="">
      <xdr:nvSpPr>
        <xdr:cNvPr id="506" name="円/楕円 505"/>
        <xdr:cNvSpPr/>
      </xdr:nvSpPr>
      <xdr:spPr>
        <a:xfrm>
          <a:off x="14541500" y="655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129438</xdr:rowOff>
    </xdr:from>
    <xdr:ext cx="469744" cy="259045"/>
    <xdr:sp macro="" textlink="">
      <xdr:nvSpPr>
        <xdr:cNvPr id="507" name="テキスト ボックス 506"/>
        <xdr:cNvSpPr txBox="1"/>
      </xdr:nvSpPr>
      <xdr:spPr>
        <a:xfrm>
          <a:off x="14357427" y="6644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2,283</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10788</xdr:rowOff>
    </xdr:from>
    <xdr:to>
      <xdr:col>20</xdr:col>
      <xdr:colOff>9525</xdr:colOff>
      <xdr:row>38</xdr:row>
      <xdr:rowOff>112388</xdr:rowOff>
    </xdr:to>
    <xdr:sp macro="" textlink="">
      <xdr:nvSpPr>
        <xdr:cNvPr id="508" name="円/楕円 507"/>
        <xdr:cNvSpPr/>
      </xdr:nvSpPr>
      <xdr:spPr>
        <a:xfrm>
          <a:off x="13652500" y="652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128914</xdr:rowOff>
    </xdr:from>
    <xdr:ext cx="469744" cy="259045"/>
    <xdr:sp macro="" textlink="">
      <xdr:nvSpPr>
        <xdr:cNvPr id="509" name="テキスト ボックス 508"/>
        <xdr:cNvSpPr txBox="1"/>
      </xdr:nvSpPr>
      <xdr:spPr>
        <a:xfrm>
          <a:off x="13468427" y="6301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3,417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41008</xdr:rowOff>
    </xdr:from>
    <xdr:to>
      <xdr:col>18</xdr:col>
      <xdr:colOff>492125</xdr:colOff>
      <xdr:row>38</xdr:row>
      <xdr:rowOff>142608</xdr:rowOff>
    </xdr:to>
    <xdr:sp macro="" textlink="">
      <xdr:nvSpPr>
        <xdr:cNvPr id="510" name="円/楕円 509"/>
        <xdr:cNvSpPr/>
      </xdr:nvSpPr>
      <xdr:spPr>
        <a:xfrm>
          <a:off x="12763500" y="65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133735</xdr:rowOff>
    </xdr:from>
    <xdr:ext cx="469744" cy="259045"/>
    <xdr:sp macro="" textlink="">
      <xdr:nvSpPr>
        <xdr:cNvPr id="511" name="テキスト ボックス 510"/>
        <xdr:cNvSpPr txBox="1"/>
      </xdr:nvSpPr>
      <xdr:spPr>
        <a:xfrm>
          <a:off x="12579427" y="6648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2" name="正方形/長方形 51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3" name="正方形/長方形 51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4" name="正方形/長方形 51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5" name="正方形/長方形 51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6" name="正方形/長方形 51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7" name="正方形/長方形 51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8" name="正方形/長方形 51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9" name="正方形/長方形 51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0" name="テキスト ボックス 51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1" name="直線コネクタ 52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2" name="直線コネクタ 52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3" name="テキスト ボックス 522"/>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4" name="直線コネクタ 52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5" name="テキスト ボックス 524"/>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7" name="直線コネクタ 526"/>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8"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9" name="直線コネクタ 52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0"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1" name="直線コネクタ 53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2" name="直線コネクタ 531"/>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3"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4" name="フローチャート : 判断 533"/>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5" name="直線コネクタ 534"/>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6" name="フローチャート : 判断 535"/>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7" name="テキスト ボックス 536"/>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8" name="直線コネクタ 537"/>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9" name="フローチャート : 判断 538"/>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0" name="テキスト ボックス 539"/>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1" name="直線コネクタ 540"/>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2" name="フローチャート : 判断 541"/>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3" name="テキスト ボックス 542"/>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4" name="フローチャート : 判断 543"/>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5" name="テキスト ボックス 544"/>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6" name="テキスト ボックス 54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7" name="テキスト ボックス 54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8" name="テキスト ボックス 54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9" name="テキスト ボックス 54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0" name="テキスト ボックス 54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1" name="円/楕円 550"/>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2"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3" name="円/楕円 552"/>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4" name="テキスト ボックス 553"/>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5" name="円/楕円 554"/>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6" name="テキスト ボックス 555"/>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7" name="円/楕円 556"/>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8" name="テキスト ボックス 557"/>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9" name="円/楕円 558"/>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0" name="テキスト ボックス 559"/>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1" name="正方形/長方形 56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2" name="正方形/長方形 56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3" name="正方形/長方形 56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4" name="正方形/長方形 56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5" name="正方形/長方形 56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6" name="正方形/長方形 56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7" name="正方形/長方形 56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8" name="正方形/長方形 56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9" name="テキスト ボックス 56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0" name="直線コネクタ 56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80</xdr:row>
      <xdr:rowOff>111777</xdr:rowOff>
    </xdr:from>
    <xdr:ext cx="248786" cy="259045"/>
    <xdr:sp macro="" textlink="">
      <xdr:nvSpPr>
        <xdr:cNvPr id="571" name="テキスト ボックス 570"/>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78</xdr:row>
      <xdr:rowOff>139700</xdr:rowOff>
    </xdr:from>
    <xdr:to>
      <xdr:col>24</xdr:col>
      <xdr:colOff>644525</xdr:colOff>
      <xdr:row>78</xdr:row>
      <xdr:rowOff>139700</xdr:rowOff>
    </xdr:to>
    <xdr:cxnSp macro="">
      <xdr:nvCxnSpPr>
        <xdr:cNvPr id="572" name="直線コネクタ 571"/>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77</xdr:row>
      <xdr:rowOff>168927</xdr:rowOff>
    </xdr:from>
    <xdr:ext cx="531299" cy="259045"/>
    <xdr:sp macro="" textlink="">
      <xdr:nvSpPr>
        <xdr:cNvPr id="573" name="テキスト ボックス 572"/>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74" name="直線コネクタ 573"/>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575" name="テキスト ボックス 574"/>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76" name="直線コネクタ 575"/>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577" name="テキスト ボックス 576"/>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78" name="直線コネクタ 577"/>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579" name="テキスト ボックス 578"/>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0" name="直線コネクタ 57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1" name="テキスト ボックス 58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166904</xdr:rowOff>
    </xdr:from>
    <xdr:to>
      <xdr:col>23</xdr:col>
      <xdr:colOff>516889</xdr:colOff>
      <xdr:row>79</xdr:row>
      <xdr:rowOff>64582</xdr:rowOff>
    </xdr:to>
    <xdr:cxnSp macro="">
      <xdr:nvCxnSpPr>
        <xdr:cNvPr id="583" name="直線コネクタ 582"/>
        <xdr:cNvCxnSpPr/>
      </xdr:nvCxnSpPr>
      <xdr:spPr>
        <a:xfrm flipV="1">
          <a:off x="16317595" y="12339854"/>
          <a:ext cx="1269" cy="1269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68409</xdr:rowOff>
    </xdr:from>
    <xdr:ext cx="534377" cy="259045"/>
    <xdr:sp macro="" textlink="">
      <xdr:nvSpPr>
        <xdr:cNvPr id="584" name="公債費最小値テキスト"/>
        <xdr:cNvSpPr txBox="1"/>
      </xdr:nvSpPr>
      <xdr:spPr>
        <a:xfrm>
          <a:off x="16370300" y="1361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15,786</a:t>
          </a:r>
          <a:endParaRPr kumimoji="1" lang="ja-JP" altLang="en-US" sz="1000" b="1">
            <a:latin typeface="ＭＳ Ｐゴシック"/>
          </a:endParaRPr>
        </a:p>
      </xdr:txBody>
    </xdr:sp>
    <xdr:clientData/>
  </xdr:oneCellAnchor>
  <xdr:twoCellAnchor>
    <xdr:from>
      <xdr:col>23</xdr:col>
      <xdr:colOff>428625</xdr:colOff>
      <xdr:row>79</xdr:row>
      <xdr:rowOff>64582</xdr:rowOff>
    </xdr:from>
    <xdr:to>
      <xdr:col>23</xdr:col>
      <xdr:colOff>606425</xdr:colOff>
      <xdr:row>79</xdr:row>
      <xdr:rowOff>64582</xdr:rowOff>
    </xdr:to>
    <xdr:cxnSp macro="">
      <xdr:nvCxnSpPr>
        <xdr:cNvPr id="585" name="直線コネクタ 584"/>
        <xdr:cNvCxnSpPr/>
      </xdr:nvCxnSpPr>
      <xdr:spPr>
        <a:xfrm>
          <a:off x="16230600" y="1360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113581</xdr:rowOff>
    </xdr:from>
    <xdr:ext cx="534377" cy="259045"/>
    <xdr:sp macro="" textlink="">
      <xdr:nvSpPr>
        <xdr:cNvPr id="586" name="公債費最大値テキスト"/>
        <xdr:cNvSpPr txBox="1"/>
      </xdr:nvSpPr>
      <xdr:spPr>
        <a:xfrm>
          <a:off x="16370300" y="12115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71,310</a:t>
          </a:r>
          <a:endParaRPr kumimoji="1" lang="ja-JP" altLang="en-US" sz="1000" b="1">
            <a:latin typeface="ＭＳ Ｐゴシック"/>
          </a:endParaRPr>
        </a:p>
      </xdr:txBody>
    </xdr:sp>
    <xdr:clientData/>
  </xdr:oneCellAnchor>
  <xdr:twoCellAnchor>
    <xdr:from>
      <xdr:col>23</xdr:col>
      <xdr:colOff>428625</xdr:colOff>
      <xdr:row>71</xdr:row>
      <xdr:rowOff>166904</xdr:rowOff>
    </xdr:from>
    <xdr:to>
      <xdr:col>23</xdr:col>
      <xdr:colOff>606425</xdr:colOff>
      <xdr:row>71</xdr:row>
      <xdr:rowOff>166904</xdr:rowOff>
    </xdr:to>
    <xdr:cxnSp macro="">
      <xdr:nvCxnSpPr>
        <xdr:cNvPr id="587" name="直線コネクタ 586"/>
        <xdr:cNvCxnSpPr/>
      </xdr:nvCxnSpPr>
      <xdr:spPr>
        <a:xfrm>
          <a:off x="16230600" y="12339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79053</xdr:rowOff>
    </xdr:from>
    <xdr:to>
      <xdr:col>23</xdr:col>
      <xdr:colOff>517525</xdr:colOff>
      <xdr:row>76</xdr:row>
      <xdr:rowOff>164937</xdr:rowOff>
    </xdr:to>
    <xdr:cxnSp macro="">
      <xdr:nvCxnSpPr>
        <xdr:cNvPr id="588" name="直線コネクタ 587"/>
        <xdr:cNvCxnSpPr/>
      </xdr:nvCxnSpPr>
      <xdr:spPr>
        <a:xfrm>
          <a:off x="15481300" y="13109253"/>
          <a:ext cx="838200" cy="8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43279</xdr:rowOff>
    </xdr:from>
    <xdr:ext cx="534377" cy="259045"/>
    <xdr:sp macro="" textlink="">
      <xdr:nvSpPr>
        <xdr:cNvPr id="589" name="公債費平均値テキスト"/>
        <xdr:cNvSpPr txBox="1"/>
      </xdr:nvSpPr>
      <xdr:spPr>
        <a:xfrm>
          <a:off x="16370300" y="132449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28,552</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64852</xdr:rowOff>
    </xdr:from>
    <xdr:to>
      <xdr:col>23</xdr:col>
      <xdr:colOff>568325</xdr:colOff>
      <xdr:row>77</xdr:row>
      <xdr:rowOff>166452</xdr:rowOff>
    </xdr:to>
    <xdr:sp macro="" textlink="">
      <xdr:nvSpPr>
        <xdr:cNvPr id="590" name="フローチャート : 判断 589"/>
        <xdr:cNvSpPr/>
      </xdr:nvSpPr>
      <xdr:spPr>
        <a:xfrm>
          <a:off x="16268700" y="13266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30931</xdr:rowOff>
    </xdr:from>
    <xdr:to>
      <xdr:col>22</xdr:col>
      <xdr:colOff>365125</xdr:colOff>
      <xdr:row>76</xdr:row>
      <xdr:rowOff>79053</xdr:rowOff>
    </xdr:to>
    <xdr:cxnSp macro="">
      <xdr:nvCxnSpPr>
        <xdr:cNvPr id="591" name="直線コネクタ 590"/>
        <xdr:cNvCxnSpPr/>
      </xdr:nvCxnSpPr>
      <xdr:spPr>
        <a:xfrm>
          <a:off x="14592300" y="13061131"/>
          <a:ext cx="889000" cy="4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151194</xdr:rowOff>
    </xdr:from>
    <xdr:to>
      <xdr:col>22</xdr:col>
      <xdr:colOff>415925</xdr:colOff>
      <xdr:row>77</xdr:row>
      <xdr:rowOff>81344</xdr:rowOff>
    </xdr:to>
    <xdr:sp macro="" textlink="">
      <xdr:nvSpPr>
        <xdr:cNvPr id="592" name="フローチャート : 判断 591"/>
        <xdr:cNvSpPr/>
      </xdr:nvSpPr>
      <xdr:spPr>
        <a:xfrm>
          <a:off x="15430500" y="1318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72471</xdr:rowOff>
    </xdr:from>
    <xdr:ext cx="534377" cy="259045"/>
    <xdr:sp macro="" textlink="">
      <xdr:nvSpPr>
        <xdr:cNvPr id="593" name="テキスト ボックス 592"/>
        <xdr:cNvSpPr txBox="1"/>
      </xdr:nvSpPr>
      <xdr:spPr>
        <a:xfrm>
          <a:off x="15214111" y="13274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32,275</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22451</xdr:rowOff>
    </xdr:from>
    <xdr:to>
      <xdr:col>21</xdr:col>
      <xdr:colOff>161925</xdr:colOff>
      <xdr:row>76</xdr:row>
      <xdr:rowOff>30931</xdr:rowOff>
    </xdr:to>
    <xdr:cxnSp macro="">
      <xdr:nvCxnSpPr>
        <xdr:cNvPr id="594" name="直線コネクタ 593"/>
        <xdr:cNvCxnSpPr/>
      </xdr:nvCxnSpPr>
      <xdr:spPr>
        <a:xfrm>
          <a:off x="13703300" y="13052651"/>
          <a:ext cx="889000" cy="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130986</xdr:rowOff>
    </xdr:from>
    <xdr:to>
      <xdr:col>21</xdr:col>
      <xdr:colOff>212725</xdr:colOff>
      <xdr:row>77</xdr:row>
      <xdr:rowOff>61136</xdr:rowOff>
    </xdr:to>
    <xdr:sp macro="" textlink="">
      <xdr:nvSpPr>
        <xdr:cNvPr id="595" name="フローチャート : 判断 594"/>
        <xdr:cNvSpPr/>
      </xdr:nvSpPr>
      <xdr:spPr>
        <a:xfrm>
          <a:off x="14541500" y="1316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52263</xdr:rowOff>
    </xdr:from>
    <xdr:ext cx="534377" cy="259045"/>
    <xdr:sp macro="" textlink="">
      <xdr:nvSpPr>
        <xdr:cNvPr id="596" name="テキスト ボックス 595"/>
        <xdr:cNvSpPr txBox="1"/>
      </xdr:nvSpPr>
      <xdr:spPr>
        <a:xfrm>
          <a:off x="14325111" y="1325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33,159</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107307</xdr:rowOff>
    </xdr:from>
    <xdr:to>
      <xdr:col>19</xdr:col>
      <xdr:colOff>644525</xdr:colOff>
      <xdr:row>76</xdr:row>
      <xdr:rowOff>22451</xdr:rowOff>
    </xdr:to>
    <xdr:cxnSp macro="">
      <xdr:nvCxnSpPr>
        <xdr:cNvPr id="597" name="直線コネクタ 596"/>
        <xdr:cNvCxnSpPr/>
      </xdr:nvCxnSpPr>
      <xdr:spPr>
        <a:xfrm>
          <a:off x="12814300" y="12966057"/>
          <a:ext cx="889000" cy="86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120790</xdr:rowOff>
    </xdr:from>
    <xdr:to>
      <xdr:col>20</xdr:col>
      <xdr:colOff>9525</xdr:colOff>
      <xdr:row>77</xdr:row>
      <xdr:rowOff>50940</xdr:rowOff>
    </xdr:to>
    <xdr:sp macro="" textlink="">
      <xdr:nvSpPr>
        <xdr:cNvPr id="598" name="フローチャート : 判断 597"/>
        <xdr:cNvSpPr/>
      </xdr:nvSpPr>
      <xdr:spPr>
        <a:xfrm>
          <a:off x="13652500" y="1315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42067</xdr:rowOff>
    </xdr:from>
    <xdr:ext cx="534377" cy="259045"/>
    <xdr:sp macro="" textlink="">
      <xdr:nvSpPr>
        <xdr:cNvPr id="599" name="テキスト ボックス 598"/>
        <xdr:cNvSpPr txBox="1"/>
      </xdr:nvSpPr>
      <xdr:spPr>
        <a:xfrm>
          <a:off x="13436111" y="13243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33,605</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88215</xdr:rowOff>
    </xdr:from>
    <xdr:to>
      <xdr:col>18</xdr:col>
      <xdr:colOff>492125</xdr:colOff>
      <xdr:row>77</xdr:row>
      <xdr:rowOff>18365</xdr:rowOff>
    </xdr:to>
    <xdr:sp macro="" textlink="">
      <xdr:nvSpPr>
        <xdr:cNvPr id="600" name="フローチャート : 判断 599"/>
        <xdr:cNvSpPr/>
      </xdr:nvSpPr>
      <xdr:spPr>
        <a:xfrm>
          <a:off x="12763500" y="1311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9492</xdr:rowOff>
    </xdr:from>
    <xdr:ext cx="534377" cy="259045"/>
    <xdr:sp macro="" textlink="">
      <xdr:nvSpPr>
        <xdr:cNvPr id="601" name="テキスト ボックス 600"/>
        <xdr:cNvSpPr txBox="1"/>
      </xdr:nvSpPr>
      <xdr:spPr>
        <a:xfrm>
          <a:off x="12547111" y="13211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35,030</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2" name="テキスト ボックス 60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3" name="テキスト ボックス 60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4" name="テキスト ボックス 60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5" name="テキスト ボックス 60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6" name="テキスト ボックス 60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114137</xdr:rowOff>
    </xdr:from>
    <xdr:to>
      <xdr:col>23</xdr:col>
      <xdr:colOff>568325</xdr:colOff>
      <xdr:row>77</xdr:row>
      <xdr:rowOff>44287</xdr:rowOff>
    </xdr:to>
    <xdr:sp macro="" textlink="">
      <xdr:nvSpPr>
        <xdr:cNvPr id="607" name="円/楕円 606"/>
        <xdr:cNvSpPr/>
      </xdr:nvSpPr>
      <xdr:spPr>
        <a:xfrm>
          <a:off x="16268700" y="1314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137014</xdr:rowOff>
    </xdr:from>
    <xdr:ext cx="534377" cy="259045"/>
    <xdr:sp macro="" textlink="">
      <xdr:nvSpPr>
        <xdr:cNvPr id="608" name="公債費該当値テキスト"/>
        <xdr:cNvSpPr txBox="1"/>
      </xdr:nvSpPr>
      <xdr:spPr>
        <a:xfrm>
          <a:off x="16370300" y="12995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33,896</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28253</xdr:rowOff>
    </xdr:from>
    <xdr:to>
      <xdr:col>22</xdr:col>
      <xdr:colOff>415925</xdr:colOff>
      <xdr:row>76</xdr:row>
      <xdr:rowOff>129853</xdr:rowOff>
    </xdr:to>
    <xdr:sp macro="" textlink="">
      <xdr:nvSpPr>
        <xdr:cNvPr id="609" name="円/楕円 608"/>
        <xdr:cNvSpPr/>
      </xdr:nvSpPr>
      <xdr:spPr>
        <a:xfrm>
          <a:off x="15430500" y="13058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146380</xdr:rowOff>
    </xdr:from>
    <xdr:ext cx="534377" cy="259045"/>
    <xdr:sp macro="" textlink="">
      <xdr:nvSpPr>
        <xdr:cNvPr id="610" name="テキスト ボックス 609"/>
        <xdr:cNvSpPr txBox="1"/>
      </xdr:nvSpPr>
      <xdr:spPr>
        <a:xfrm>
          <a:off x="15214111" y="12833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37,653</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151581</xdr:rowOff>
    </xdr:from>
    <xdr:to>
      <xdr:col>21</xdr:col>
      <xdr:colOff>212725</xdr:colOff>
      <xdr:row>76</xdr:row>
      <xdr:rowOff>81731</xdr:rowOff>
    </xdr:to>
    <xdr:sp macro="" textlink="">
      <xdr:nvSpPr>
        <xdr:cNvPr id="611" name="円/楕円 610"/>
        <xdr:cNvSpPr/>
      </xdr:nvSpPr>
      <xdr:spPr>
        <a:xfrm>
          <a:off x="14541500" y="13010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98259</xdr:rowOff>
    </xdr:from>
    <xdr:ext cx="534377" cy="259045"/>
    <xdr:sp macro="" textlink="">
      <xdr:nvSpPr>
        <xdr:cNvPr id="612" name="テキスト ボックス 611"/>
        <xdr:cNvSpPr txBox="1"/>
      </xdr:nvSpPr>
      <xdr:spPr>
        <a:xfrm>
          <a:off x="14325111" y="12785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39,758</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143101</xdr:rowOff>
    </xdr:from>
    <xdr:to>
      <xdr:col>20</xdr:col>
      <xdr:colOff>9525</xdr:colOff>
      <xdr:row>76</xdr:row>
      <xdr:rowOff>73251</xdr:rowOff>
    </xdr:to>
    <xdr:sp macro="" textlink="">
      <xdr:nvSpPr>
        <xdr:cNvPr id="613" name="円/楕円 612"/>
        <xdr:cNvSpPr/>
      </xdr:nvSpPr>
      <xdr:spPr>
        <a:xfrm>
          <a:off x="13652500" y="1300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89778</xdr:rowOff>
    </xdr:from>
    <xdr:ext cx="534377" cy="259045"/>
    <xdr:sp macro="" textlink="">
      <xdr:nvSpPr>
        <xdr:cNvPr id="614" name="テキスト ボックス 613"/>
        <xdr:cNvSpPr txBox="1"/>
      </xdr:nvSpPr>
      <xdr:spPr>
        <a:xfrm>
          <a:off x="13436111" y="12777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40,129</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56507</xdr:rowOff>
    </xdr:from>
    <xdr:to>
      <xdr:col>18</xdr:col>
      <xdr:colOff>492125</xdr:colOff>
      <xdr:row>75</xdr:row>
      <xdr:rowOff>158108</xdr:rowOff>
    </xdr:to>
    <xdr:sp macro="" textlink="">
      <xdr:nvSpPr>
        <xdr:cNvPr id="615" name="円/楕円 614"/>
        <xdr:cNvSpPr/>
      </xdr:nvSpPr>
      <xdr:spPr>
        <a:xfrm>
          <a:off x="12763500" y="1291525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3184</xdr:rowOff>
    </xdr:from>
    <xdr:ext cx="534377" cy="259045"/>
    <xdr:sp macro="" textlink="">
      <xdr:nvSpPr>
        <xdr:cNvPr id="616" name="テキスト ボックス 615"/>
        <xdr:cNvSpPr txBox="1"/>
      </xdr:nvSpPr>
      <xdr:spPr>
        <a:xfrm>
          <a:off x="12547111" y="12690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43,917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7" name="正方形/長方形 61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8" name="正方形/長方形 61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9" name="正方形/長方形 61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0" name="正方形/長方形 61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1" name="正方形/長方形 62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2" name="正方形/長方形 62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3" name="正方形/長方形 62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10,836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4" name="正方形/長方形 62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5" name="テキスト ボックス 62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6" name="直線コネクタ 62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27" name="直線コネクタ 62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28" name="テキスト ボックス 62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29" name="直線コネクタ 62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30" name="テキスト ボックス 62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1" name="直線コネクタ 63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32" name="テキスト ボックス 63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33" name="直線コネクタ 63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34" name="テキスト ボックス 63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35" name="直線コネクタ 63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36" name="テキスト ボックス 635"/>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7" name="直線コネクタ 63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38" name="テキスト ボックス 637"/>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81445</xdr:rowOff>
    </xdr:from>
    <xdr:to>
      <xdr:col>23</xdr:col>
      <xdr:colOff>516889</xdr:colOff>
      <xdr:row>99</xdr:row>
      <xdr:rowOff>37058</xdr:rowOff>
    </xdr:to>
    <xdr:cxnSp macro="">
      <xdr:nvCxnSpPr>
        <xdr:cNvPr id="640" name="直線コネクタ 639"/>
        <xdr:cNvCxnSpPr/>
      </xdr:nvCxnSpPr>
      <xdr:spPr>
        <a:xfrm flipV="1">
          <a:off x="16317595" y="15683395"/>
          <a:ext cx="1269" cy="1327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40885</xdr:rowOff>
    </xdr:from>
    <xdr:ext cx="378565" cy="259045"/>
    <xdr:sp macro="" textlink="">
      <xdr:nvSpPr>
        <xdr:cNvPr id="641" name="積立金最小値テキスト"/>
        <xdr:cNvSpPr txBox="1"/>
      </xdr:nvSpPr>
      <xdr:spPr>
        <a:xfrm>
          <a:off x="16370300" y="170144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428625</xdr:colOff>
      <xdr:row>99</xdr:row>
      <xdr:rowOff>37058</xdr:rowOff>
    </xdr:from>
    <xdr:to>
      <xdr:col>23</xdr:col>
      <xdr:colOff>606425</xdr:colOff>
      <xdr:row>99</xdr:row>
      <xdr:rowOff>37058</xdr:rowOff>
    </xdr:to>
    <xdr:cxnSp macro="">
      <xdr:nvCxnSpPr>
        <xdr:cNvPr id="642" name="直線コネクタ 641"/>
        <xdr:cNvCxnSpPr/>
      </xdr:nvCxnSpPr>
      <xdr:spPr>
        <a:xfrm>
          <a:off x="16230600" y="17010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28122</xdr:rowOff>
    </xdr:from>
    <xdr:ext cx="534377" cy="259045"/>
    <xdr:sp macro="" textlink="">
      <xdr:nvSpPr>
        <xdr:cNvPr id="643" name="積立金最大値テキスト"/>
        <xdr:cNvSpPr txBox="1"/>
      </xdr:nvSpPr>
      <xdr:spPr>
        <a:xfrm>
          <a:off x="16370300" y="1545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35,029</a:t>
          </a:r>
          <a:endParaRPr kumimoji="1" lang="ja-JP" altLang="en-US" sz="1000" b="1">
            <a:latin typeface="ＭＳ Ｐゴシック"/>
          </a:endParaRPr>
        </a:p>
      </xdr:txBody>
    </xdr:sp>
    <xdr:clientData/>
  </xdr:oneCellAnchor>
  <xdr:twoCellAnchor>
    <xdr:from>
      <xdr:col>23</xdr:col>
      <xdr:colOff>428625</xdr:colOff>
      <xdr:row>91</xdr:row>
      <xdr:rowOff>81445</xdr:rowOff>
    </xdr:from>
    <xdr:to>
      <xdr:col>23</xdr:col>
      <xdr:colOff>606425</xdr:colOff>
      <xdr:row>91</xdr:row>
      <xdr:rowOff>81445</xdr:rowOff>
    </xdr:to>
    <xdr:cxnSp macro="">
      <xdr:nvCxnSpPr>
        <xdr:cNvPr id="644" name="直線コネクタ 643"/>
        <xdr:cNvCxnSpPr/>
      </xdr:nvCxnSpPr>
      <xdr:spPr>
        <a:xfrm>
          <a:off x="16230600" y="15683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81141</xdr:rowOff>
    </xdr:from>
    <xdr:to>
      <xdr:col>23</xdr:col>
      <xdr:colOff>517525</xdr:colOff>
      <xdr:row>98</xdr:row>
      <xdr:rowOff>130480</xdr:rowOff>
    </xdr:to>
    <xdr:cxnSp macro="">
      <xdr:nvCxnSpPr>
        <xdr:cNvPr id="645" name="直線コネクタ 644"/>
        <xdr:cNvCxnSpPr/>
      </xdr:nvCxnSpPr>
      <xdr:spPr>
        <a:xfrm>
          <a:off x="15481300" y="16883241"/>
          <a:ext cx="838200" cy="49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66819</xdr:rowOff>
    </xdr:from>
    <xdr:ext cx="469744" cy="259045"/>
    <xdr:sp macro="" textlink="">
      <xdr:nvSpPr>
        <xdr:cNvPr id="646" name="積立金平均値テキスト"/>
        <xdr:cNvSpPr txBox="1"/>
      </xdr:nvSpPr>
      <xdr:spPr>
        <a:xfrm>
          <a:off x="16370300" y="16526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7,680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43942</xdr:rowOff>
    </xdr:from>
    <xdr:to>
      <xdr:col>23</xdr:col>
      <xdr:colOff>568325</xdr:colOff>
      <xdr:row>97</xdr:row>
      <xdr:rowOff>145542</xdr:rowOff>
    </xdr:to>
    <xdr:sp macro="" textlink="">
      <xdr:nvSpPr>
        <xdr:cNvPr id="647" name="フローチャート : 判断 646"/>
        <xdr:cNvSpPr/>
      </xdr:nvSpPr>
      <xdr:spPr>
        <a:xfrm>
          <a:off x="16268700" y="16674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131318</xdr:rowOff>
    </xdr:from>
    <xdr:to>
      <xdr:col>22</xdr:col>
      <xdr:colOff>365125</xdr:colOff>
      <xdr:row>98</xdr:row>
      <xdr:rowOff>81141</xdr:rowOff>
    </xdr:to>
    <xdr:cxnSp macro="">
      <xdr:nvCxnSpPr>
        <xdr:cNvPr id="648" name="直線コネクタ 647"/>
        <xdr:cNvCxnSpPr/>
      </xdr:nvCxnSpPr>
      <xdr:spPr>
        <a:xfrm>
          <a:off x="14592300" y="16761968"/>
          <a:ext cx="889000" cy="121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1536</xdr:rowOff>
    </xdr:from>
    <xdr:to>
      <xdr:col>22</xdr:col>
      <xdr:colOff>415925</xdr:colOff>
      <xdr:row>97</xdr:row>
      <xdr:rowOff>103136</xdr:rowOff>
    </xdr:to>
    <xdr:sp macro="" textlink="">
      <xdr:nvSpPr>
        <xdr:cNvPr id="649" name="フローチャート : 判断 648"/>
        <xdr:cNvSpPr/>
      </xdr:nvSpPr>
      <xdr:spPr>
        <a:xfrm>
          <a:off x="15430500" y="1663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95</xdr:row>
      <xdr:rowOff>119663</xdr:rowOff>
    </xdr:from>
    <xdr:ext cx="469744" cy="259045"/>
    <xdr:sp macro="" textlink="">
      <xdr:nvSpPr>
        <xdr:cNvPr id="650" name="テキスト ボックス 649"/>
        <xdr:cNvSpPr txBox="1"/>
      </xdr:nvSpPr>
      <xdr:spPr>
        <a:xfrm>
          <a:off x="15246427" y="16407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8,793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131318</xdr:rowOff>
    </xdr:from>
    <xdr:to>
      <xdr:col>21</xdr:col>
      <xdr:colOff>161925</xdr:colOff>
      <xdr:row>97</xdr:row>
      <xdr:rowOff>161417</xdr:rowOff>
    </xdr:to>
    <xdr:cxnSp macro="">
      <xdr:nvCxnSpPr>
        <xdr:cNvPr id="651" name="直線コネクタ 650"/>
        <xdr:cNvCxnSpPr/>
      </xdr:nvCxnSpPr>
      <xdr:spPr>
        <a:xfrm flipV="1">
          <a:off x="13703300" y="16761968"/>
          <a:ext cx="889000" cy="30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87224</xdr:rowOff>
    </xdr:from>
    <xdr:to>
      <xdr:col>21</xdr:col>
      <xdr:colOff>212725</xdr:colOff>
      <xdr:row>96</xdr:row>
      <xdr:rowOff>17374</xdr:rowOff>
    </xdr:to>
    <xdr:sp macro="" textlink="">
      <xdr:nvSpPr>
        <xdr:cNvPr id="652" name="フローチャート : 判断 651"/>
        <xdr:cNvSpPr/>
      </xdr:nvSpPr>
      <xdr:spPr>
        <a:xfrm>
          <a:off x="14541500" y="1637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33901</xdr:rowOff>
    </xdr:from>
    <xdr:ext cx="534377" cy="259045"/>
    <xdr:sp macro="" textlink="">
      <xdr:nvSpPr>
        <xdr:cNvPr id="653" name="テキスト ボックス 652"/>
        <xdr:cNvSpPr txBox="1"/>
      </xdr:nvSpPr>
      <xdr:spPr>
        <a:xfrm>
          <a:off x="14325111" y="1615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15,544</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122059</xdr:rowOff>
    </xdr:from>
    <xdr:to>
      <xdr:col>19</xdr:col>
      <xdr:colOff>644525</xdr:colOff>
      <xdr:row>97</xdr:row>
      <xdr:rowOff>161417</xdr:rowOff>
    </xdr:to>
    <xdr:cxnSp macro="">
      <xdr:nvCxnSpPr>
        <xdr:cNvPr id="654" name="直線コネクタ 653"/>
        <xdr:cNvCxnSpPr/>
      </xdr:nvCxnSpPr>
      <xdr:spPr>
        <a:xfrm>
          <a:off x="12814300" y="16752709"/>
          <a:ext cx="889000" cy="39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24206</xdr:rowOff>
    </xdr:from>
    <xdr:to>
      <xdr:col>20</xdr:col>
      <xdr:colOff>9525</xdr:colOff>
      <xdr:row>94</xdr:row>
      <xdr:rowOff>125806</xdr:rowOff>
    </xdr:to>
    <xdr:sp macro="" textlink="">
      <xdr:nvSpPr>
        <xdr:cNvPr id="655" name="フローチャート : 判断 654"/>
        <xdr:cNvSpPr/>
      </xdr:nvSpPr>
      <xdr:spPr>
        <a:xfrm>
          <a:off x="13652500" y="16140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142333</xdr:rowOff>
    </xdr:from>
    <xdr:ext cx="534377" cy="259045"/>
    <xdr:sp macro="" textlink="">
      <xdr:nvSpPr>
        <xdr:cNvPr id="656" name="テキスト ボックス 655"/>
        <xdr:cNvSpPr txBox="1"/>
      </xdr:nvSpPr>
      <xdr:spPr>
        <a:xfrm>
          <a:off x="13436111" y="15915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21,698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660</xdr:rowOff>
    </xdr:from>
    <xdr:to>
      <xdr:col>18</xdr:col>
      <xdr:colOff>492125</xdr:colOff>
      <xdr:row>97</xdr:row>
      <xdr:rowOff>102260</xdr:rowOff>
    </xdr:to>
    <xdr:sp macro="" textlink="">
      <xdr:nvSpPr>
        <xdr:cNvPr id="657" name="フローチャート : 判断 656"/>
        <xdr:cNvSpPr/>
      </xdr:nvSpPr>
      <xdr:spPr>
        <a:xfrm>
          <a:off x="12763500" y="1663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95</xdr:row>
      <xdr:rowOff>118787</xdr:rowOff>
    </xdr:from>
    <xdr:ext cx="469744" cy="259045"/>
    <xdr:sp macro="" textlink="">
      <xdr:nvSpPr>
        <xdr:cNvPr id="658" name="テキスト ボックス 657"/>
        <xdr:cNvSpPr txBox="1"/>
      </xdr:nvSpPr>
      <xdr:spPr>
        <a:xfrm>
          <a:off x="12579427" y="16406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8,816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9" name="テキスト ボックス 65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0" name="テキスト ボックス 65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1" name="テキスト ボックス 66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2" name="テキスト ボックス 66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3" name="テキスト ボックス 66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79680</xdr:rowOff>
    </xdr:from>
    <xdr:to>
      <xdr:col>23</xdr:col>
      <xdr:colOff>568325</xdr:colOff>
      <xdr:row>99</xdr:row>
      <xdr:rowOff>9830</xdr:rowOff>
    </xdr:to>
    <xdr:sp macro="" textlink="">
      <xdr:nvSpPr>
        <xdr:cNvPr id="664" name="円/楕円 663"/>
        <xdr:cNvSpPr/>
      </xdr:nvSpPr>
      <xdr:spPr>
        <a:xfrm>
          <a:off x="16268700" y="1688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166057</xdr:rowOff>
    </xdr:from>
    <xdr:ext cx="469744" cy="259045"/>
    <xdr:sp macro="" textlink="">
      <xdr:nvSpPr>
        <xdr:cNvPr id="665" name="積立金該当値テキスト"/>
        <xdr:cNvSpPr txBox="1"/>
      </xdr:nvSpPr>
      <xdr:spPr>
        <a:xfrm>
          <a:off x="16370300" y="16796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2,242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30341</xdr:rowOff>
    </xdr:from>
    <xdr:to>
      <xdr:col>22</xdr:col>
      <xdr:colOff>415925</xdr:colOff>
      <xdr:row>98</xdr:row>
      <xdr:rowOff>131941</xdr:rowOff>
    </xdr:to>
    <xdr:sp macro="" textlink="">
      <xdr:nvSpPr>
        <xdr:cNvPr id="666" name="円/楕円 665"/>
        <xdr:cNvSpPr/>
      </xdr:nvSpPr>
      <xdr:spPr>
        <a:xfrm>
          <a:off x="15430500" y="1683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123068</xdr:rowOff>
    </xdr:from>
    <xdr:ext cx="469744" cy="259045"/>
    <xdr:sp macro="" textlink="">
      <xdr:nvSpPr>
        <xdr:cNvPr id="667" name="テキスト ボックス 666"/>
        <xdr:cNvSpPr txBox="1"/>
      </xdr:nvSpPr>
      <xdr:spPr>
        <a:xfrm>
          <a:off x="15246427" y="16925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3,537</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80518</xdr:rowOff>
    </xdr:from>
    <xdr:to>
      <xdr:col>21</xdr:col>
      <xdr:colOff>212725</xdr:colOff>
      <xdr:row>98</xdr:row>
      <xdr:rowOff>10668</xdr:rowOff>
    </xdr:to>
    <xdr:sp macro="" textlink="">
      <xdr:nvSpPr>
        <xdr:cNvPr id="668" name="円/楕円 667"/>
        <xdr:cNvSpPr/>
      </xdr:nvSpPr>
      <xdr:spPr>
        <a:xfrm>
          <a:off x="14541500" y="16711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1795</xdr:rowOff>
    </xdr:from>
    <xdr:ext cx="469744" cy="259045"/>
    <xdr:sp macro="" textlink="">
      <xdr:nvSpPr>
        <xdr:cNvPr id="669" name="テキスト ボックス 668"/>
        <xdr:cNvSpPr txBox="1"/>
      </xdr:nvSpPr>
      <xdr:spPr>
        <a:xfrm>
          <a:off x="14357427" y="16803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6,720</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110617</xdr:rowOff>
    </xdr:from>
    <xdr:to>
      <xdr:col>20</xdr:col>
      <xdr:colOff>9525</xdr:colOff>
      <xdr:row>98</xdr:row>
      <xdr:rowOff>40767</xdr:rowOff>
    </xdr:to>
    <xdr:sp macro="" textlink="">
      <xdr:nvSpPr>
        <xdr:cNvPr id="670" name="円/楕円 669"/>
        <xdr:cNvSpPr/>
      </xdr:nvSpPr>
      <xdr:spPr>
        <a:xfrm>
          <a:off x="13652500" y="1674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31894</xdr:rowOff>
    </xdr:from>
    <xdr:ext cx="469744" cy="259045"/>
    <xdr:sp macro="" textlink="">
      <xdr:nvSpPr>
        <xdr:cNvPr id="671" name="テキスト ボックス 670"/>
        <xdr:cNvSpPr txBox="1"/>
      </xdr:nvSpPr>
      <xdr:spPr>
        <a:xfrm>
          <a:off x="13468427" y="16833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5,930</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71259</xdr:rowOff>
    </xdr:from>
    <xdr:to>
      <xdr:col>18</xdr:col>
      <xdr:colOff>492125</xdr:colOff>
      <xdr:row>98</xdr:row>
      <xdr:rowOff>1409</xdr:rowOff>
    </xdr:to>
    <xdr:sp macro="" textlink="">
      <xdr:nvSpPr>
        <xdr:cNvPr id="672" name="円/楕円 671"/>
        <xdr:cNvSpPr/>
      </xdr:nvSpPr>
      <xdr:spPr>
        <a:xfrm>
          <a:off x="12763500" y="1670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97</xdr:row>
      <xdr:rowOff>163986</xdr:rowOff>
    </xdr:from>
    <xdr:ext cx="469744" cy="259045"/>
    <xdr:sp macro="" textlink="">
      <xdr:nvSpPr>
        <xdr:cNvPr id="673" name="テキスト ボックス 672"/>
        <xdr:cNvSpPr txBox="1"/>
      </xdr:nvSpPr>
      <xdr:spPr>
        <a:xfrm>
          <a:off x="12579427" y="16794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6,963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4" name="正方形/長方形 67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5" name="正方形/長方形 67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6" name="正方形/長方形 67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7" name="正方形/長方形 67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8" name="正方形/長方形 67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9" name="正方形/長方形 67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0" name="正方形/長方形 67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1" name="正方形/長方形 68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2" name="テキスト ボックス 68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3" name="直線コネクタ 68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84" name="直線コネクタ 68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85" name="テキスト ボックス 68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86" name="直線コネクタ 68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687" name="テキスト ボックス 686"/>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88" name="直線コネクタ 68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689" name="テキスト ボックス 688"/>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90" name="直線コネクタ 68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691" name="テキスト ボックス 690"/>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2" name="直線コネクタ 69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693" name="テキスト ボックス 692"/>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58775</xdr:rowOff>
    </xdr:from>
    <xdr:to>
      <xdr:col>32</xdr:col>
      <xdr:colOff>186689</xdr:colOff>
      <xdr:row>38</xdr:row>
      <xdr:rowOff>139700</xdr:rowOff>
    </xdr:to>
    <xdr:cxnSp macro="">
      <xdr:nvCxnSpPr>
        <xdr:cNvPr id="695" name="直線コネクタ 694"/>
        <xdr:cNvCxnSpPr/>
      </xdr:nvCxnSpPr>
      <xdr:spPr>
        <a:xfrm flipV="1">
          <a:off x="22159595" y="5202275"/>
          <a:ext cx="1269" cy="1452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696"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697" name="直線コネクタ 69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5452</xdr:rowOff>
    </xdr:from>
    <xdr:ext cx="469744" cy="259045"/>
    <xdr:sp macro="" textlink="">
      <xdr:nvSpPr>
        <xdr:cNvPr id="698" name="投資及び出資金最大値テキスト"/>
        <xdr:cNvSpPr txBox="1"/>
      </xdr:nvSpPr>
      <xdr:spPr>
        <a:xfrm>
          <a:off x="22212300" y="4977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3,177</a:t>
          </a:r>
          <a:endParaRPr kumimoji="1" lang="ja-JP" altLang="en-US" sz="1000" b="1">
            <a:latin typeface="ＭＳ Ｐゴシック"/>
          </a:endParaRPr>
        </a:p>
      </xdr:txBody>
    </xdr:sp>
    <xdr:clientData/>
  </xdr:oneCellAnchor>
  <xdr:twoCellAnchor>
    <xdr:from>
      <xdr:col>32</xdr:col>
      <xdr:colOff>98425</xdr:colOff>
      <xdr:row>30</xdr:row>
      <xdr:rowOff>58775</xdr:rowOff>
    </xdr:from>
    <xdr:to>
      <xdr:col>32</xdr:col>
      <xdr:colOff>276225</xdr:colOff>
      <xdr:row>30</xdr:row>
      <xdr:rowOff>58775</xdr:rowOff>
    </xdr:to>
    <xdr:cxnSp macro="">
      <xdr:nvCxnSpPr>
        <xdr:cNvPr id="699" name="直線コネクタ 698"/>
        <xdr:cNvCxnSpPr/>
      </xdr:nvCxnSpPr>
      <xdr:spPr>
        <a:xfrm>
          <a:off x="22072600" y="5202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92608</xdr:rowOff>
    </xdr:from>
    <xdr:to>
      <xdr:col>32</xdr:col>
      <xdr:colOff>187325</xdr:colOff>
      <xdr:row>38</xdr:row>
      <xdr:rowOff>93066</xdr:rowOff>
    </xdr:to>
    <xdr:cxnSp macro="">
      <xdr:nvCxnSpPr>
        <xdr:cNvPr id="700" name="直線コネクタ 699"/>
        <xdr:cNvCxnSpPr/>
      </xdr:nvCxnSpPr>
      <xdr:spPr>
        <a:xfrm>
          <a:off x="21323300" y="6607708"/>
          <a:ext cx="8382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35</xdr:row>
      <xdr:rowOff>161612</xdr:rowOff>
    </xdr:from>
    <xdr:ext cx="378565" cy="259045"/>
    <xdr:sp macro="" textlink="">
      <xdr:nvSpPr>
        <xdr:cNvPr id="701" name="投資及び出資金平均値テキスト"/>
        <xdr:cNvSpPr txBox="1"/>
      </xdr:nvSpPr>
      <xdr:spPr>
        <a:xfrm>
          <a:off x="22212300" y="616236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32</xdr:col>
      <xdr:colOff>136525</xdr:colOff>
      <xdr:row>36</xdr:row>
      <xdr:rowOff>138735</xdr:rowOff>
    </xdr:from>
    <xdr:to>
      <xdr:col>32</xdr:col>
      <xdr:colOff>238125</xdr:colOff>
      <xdr:row>37</xdr:row>
      <xdr:rowOff>68885</xdr:rowOff>
    </xdr:to>
    <xdr:sp macro="" textlink="">
      <xdr:nvSpPr>
        <xdr:cNvPr id="702" name="フローチャート : 判断 701"/>
        <xdr:cNvSpPr/>
      </xdr:nvSpPr>
      <xdr:spPr>
        <a:xfrm>
          <a:off x="22110700" y="6310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72949</xdr:rowOff>
    </xdr:from>
    <xdr:to>
      <xdr:col>31</xdr:col>
      <xdr:colOff>34925</xdr:colOff>
      <xdr:row>38</xdr:row>
      <xdr:rowOff>92608</xdr:rowOff>
    </xdr:to>
    <xdr:cxnSp macro="">
      <xdr:nvCxnSpPr>
        <xdr:cNvPr id="703" name="直線コネクタ 702"/>
        <xdr:cNvCxnSpPr/>
      </xdr:nvCxnSpPr>
      <xdr:spPr>
        <a:xfrm>
          <a:off x="20434300" y="6588049"/>
          <a:ext cx="889000" cy="19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6604</xdr:rowOff>
    </xdr:from>
    <xdr:to>
      <xdr:col>31</xdr:col>
      <xdr:colOff>85725</xdr:colOff>
      <xdr:row>37</xdr:row>
      <xdr:rowOff>108204</xdr:rowOff>
    </xdr:to>
    <xdr:sp macro="" textlink="">
      <xdr:nvSpPr>
        <xdr:cNvPr id="704" name="フローチャート : 判断 703"/>
        <xdr:cNvSpPr/>
      </xdr:nvSpPr>
      <xdr:spPr>
        <a:xfrm>
          <a:off x="21272500" y="6350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124731</xdr:rowOff>
    </xdr:from>
    <xdr:ext cx="378565" cy="259045"/>
    <xdr:sp macro="" textlink="">
      <xdr:nvSpPr>
        <xdr:cNvPr id="705" name="テキスト ボックス 704"/>
        <xdr:cNvSpPr txBox="1"/>
      </xdr:nvSpPr>
      <xdr:spPr>
        <a:xfrm>
          <a:off x="21134017" y="61254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72949</xdr:rowOff>
    </xdr:from>
    <xdr:to>
      <xdr:col>29</xdr:col>
      <xdr:colOff>517525</xdr:colOff>
      <xdr:row>38</xdr:row>
      <xdr:rowOff>139700</xdr:rowOff>
    </xdr:to>
    <xdr:cxnSp macro="">
      <xdr:nvCxnSpPr>
        <xdr:cNvPr id="706" name="直線コネクタ 705"/>
        <xdr:cNvCxnSpPr/>
      </xdr:nvCxnSpPr>
      <xdr:spPr>
        <a:xfrm flipV="1">
          <a:off x="19545300" y="6588049"/>
          <a:ext cx="889000" cy="66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9804</xdr:rowOff>
    </xdr:from>
    <xdr:to>
      <xdr:col>29</xdr:col>
      <xdr:colOff>568325</xdr:colOff>
      <xdr:row>37</xdr:row>
      <xdr:rowOff>111404</xdr:rowOff>
    </xdr:to>
    <xdr:sp macro="" textlink="">
      <xdr:nvSpPr>
        <xdr:cNvPr id="707" name="フローチャート : 判断 706"/>
        <xdr:cNvSpPr/>
      </xdr:nvSpPr>
      <xdr:spPr>
        <a:xfrm>
          <a:off x="20383500" y="6353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35</xdr:row>
      <xdr:rowOff>127931</xdr:rowOff>
    </xdr:from>
    <xdr:ext cx="378565" cy="259045"/>
    <xdr:sp macro="" textlink="">
      <xdr:nvSpPr>
        <xdr:cNvPr id="708" name="テキスト ボックス 707"/>
        <xdr:cNvSpPr txBox="1"/>
      </xdr:nvSpPr>
      <xdr:spPr>
        <a:xfrm>
          <a:off x="20245017" y="61286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35916</xdr:rowOff>
    </xdr:from>
    <xdr:to>
      <xdr:col>28</xdr:col>
      <xdr:colOff>314325</xdr:colOff>
      <xdr:row>38</xdr:row>
      <xdr:rowOff>139700</xdr:rowOff>
    </xdr:to>
    <xdr:cxnSp macro="">
      <xdr:nvCxnSpPr>
        <xdr:cNvPr id="709" name="直線コネクタ 708"/>
        <xdr:cNvCxnSpPr/>
      </xdr:nvCxnSpPr>
      <xdr:spPr>
        <a:xfrm>
          <a:off x="18656300" y="6551016"/>
          <a:ext cx="889000" cy="103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7061</xdr:rowOff>
    </xdr:from>
    <xdr:to>
      <xdr:col>28</xdr:col>
      <xdr:colOff>365125</xdr:colOff>
      <xdr:row>37</xdr:row>
      <xdr:rowOff>108661</xdr:rowOff>
    </xdr:to>
    <xdr:sp macro="" textlink="">
      <xdr:nvSpPr>
        <xdr:cNvPr id="710" name="フローチャート : 判断 709"/>
        <xdr:cNvSpPr/>
      </xdr:nvSpPr>
      <xdr:spPr>
        <a:xfrm>
          <a:off x="19494500" y="635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35</xdr:row>
      <xdr:rowOff>125188</xdr:rowOff>
    </xdr:from>
    <xdr:ext cx="378565" cy="259045"/>
    <xdr:sp macro="" textlink="">
      <xdr:nvSpPr>
        <xdr:cNvPr id="711" name="テキスト ボックス 710"/>
        <xdr:cNvSpPr txBox="1"/>
      </xdr:nvSpPr>
      <xdr:spPr>
        <a:xfrm>
          <a:off x="19356017" y="61259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119075</xdr:rowOff>
    </xdr:from>
    <xdr:to>
      <xdr:col>27</xdr:col>
      <xdr:colOff>161925</xdr:colOff>
      <xdr:row>37</xdr:row>
      <xdr:rowOff>49225</xdr:rowOff>
    </xdr:to>
    <xdr:sp macro="" textlink="">
      <xdr:nvSpPr>
        <xdr:cNvPr id="712" name="フローチャート : 判断 711"/>
        <xdr:cNvSpPr/>
      </xdr:nvSpPr>
      <xdr:spPr>
        <a:xfrm>
          <a:off x="18605500" y="62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65752</xdr:rowOff>
    </xdr:from>
    <xdr:ext cx="378565" cy="259045"/>
    <xdr:sp macro="" textlink="">
      <xdr:nvSpPr>
        <xdr:cNvPr id="713" name="テキスト ボックス 712"/>
        <xdr:cNvSpPr txBox="1"/>
      </xdr:nvSpPr>
      <xdr:spPr>
        <a:xfrm>
          <a:off x="18467017" y="6066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4" name="テキスト ボックス 71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5" name="テキスト ボックス 71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6" name="テキスト ボックス 71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7" name="テキスト ボックス 71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8" name="テキスト ボックス 71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42266</xdr:rowOff>
    </xdr:from>
    <xdr:to>
      <xdr:col>32</xdr:col>
      <xdr:colOff>238125</xdr:colOff>
      <xdr:row>38</xdr:row>
      <xdr:rowOff>143866</xdr:rowOff>
    </xdr:to>
    <xdr:sp macro="" textlink="">
      <xdr:nvSpPr>
        <xdr:cNvPr id="719" name="円/楕円 718"/>
        <xdr:cNvSpPr/>
      </xdr:nvSpPr>
      <xdr:spPr>
        <a:xfrm>
          <a:off x="22110700" y="6557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128643</xdr:rowOff>
    </xdr:from>
    <xdr:ext cx="378565" cy="259045"/>
    <xdr:sp macro="" textlink="">
      <xdr:nvSpPr>
        <xdr:cNvPr id="720" name="投資及び出資金該当値テキスト"/>
        <xdr:cNvSpPr txBox="1"/>
      </xdr:nvSpPr>
      <xdr:spPr>
        <a:xfrm>
          <a:off x="22212300" y="64722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41808</xdr:rowOff>
    </xdr:from>
    <xdr:to>
      <xdr:col>31</xdr:col>
      <xdr:colOff>85725</xdr:colOff>
      <xdr:row>38</xdr:row>
      <xdr:rowOff>143408</xdr:rowOff>
    </xdr:to>
    <xdr:sp macro="" textlink="">
      <xdr:nvSpPr>
        <xdr:cNvPr id="721" name="円/楕円 720"/>
        <xdr:cNvSpPr/>
      </xdr:nvSpPr>
      <xdr:spPr>
        <a:xfrm>
          <a:off x="21272500" y="655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134535</xdr:rowOff>
    </xdr:from>
    <xdr:ext cx="378565" cy="259045"/>
    <xdr:sp macro="" textlink="">
      <xdr:nvSpPr>
        <xdr:cNvPr id="722" name="テキスト ボックス 721"/>
        <xdr:cNvSpPr txBox="1"/>
      </xdr:nvSpPr>
      <xdr:spPr>
        <a:xfrm>
          <a:off x="21134017" y="66496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22149</xdr:rowOff>
    </xdr:from>
    <xdr:to>
      <xdr:col>29</xdr:col>
      <xdr:colOff>568325</xdr:colOff>
      <xdr:row>38</xdr:row>
      <xdr:rowOff>123749</xdr:rowOff>
    </xdr:to>
    <xdr:sp macro="" textlink="">
      <xdr:nvSpPr>
        <xdr:cNvPr id="723" name="円/楕円 722"/>
        <xdr:cNvSpPr/>
      </xdr:nvSpPr>
      <xdr:spPr>
        <a:xfrm>
          <a:off x="20383500" y="6537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114876</xdr:rowOff>
    </xdr:from>
    <xdr:ext cx="378565" cy="259045"/>
    <xdr:sp macro="" textlink="">
      <xdr:nvSpPr>
        <xdr:cNvPr id="724" name="テキスト ボックス 723"/>
        <xdr:cNvSpPr txBox="1"/>
      </xdr:nvSpPr>
      <xdr:spPr>
        <a:xfrm>
          <a:off x="20245017" y="66299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25" name="円/楕円 72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26" name="テキスト ボックス 725"/>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156566</xdr:rowOff>
    </xdr:from>
    <xdr:to>
      <xdr:col>27</xdr:col>
      <xdr:colOff>161925</xdr:colOff>
      <xdr:row>38</xdr:row>
      <xdr:rowOff>86716</xdr:rowOff>
    </xdr:to>
    <xdr:sp macro="" textlink="">
      <xdr:nvSpPr>
        <xdr:cNvPr id="727" name="円/楕円 726"/>
        <xdr:cNvSpPr/>
      </xdr:nvSpPr>
      <xdr:spPr>
        <a:xfrm>
          <a:off x="18605500" y="650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77843</xdr:rowOff>
    </xdr:from>
    <xdr:ext cx="378565" cy="259045"/>
    <xdr:sp macro="" textlink="">
      <xdr:nvSpPr>
        <xdr:cNvPr id="728" name="テキスト ボックス 727"/>
        <xdr:cNvSpPr txBox="1"/>
      </xdr:nvSpPr>
      <xdr:spPr>
        <a:xfrm>
          <a:off x="18467017" y="65929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9" name="正方形/長方形 72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0" name="正方形/長方形 72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1" name="正方形/長方形 73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2" name="正方形/長方形 73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3" name="正方形/長方形 73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4" name="正方形/長方形 73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5" name="正方形/長方形 73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6" name="正方形/長方形 73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7" name="テキスト ボックス 73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8" name="直線コネクタ 73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39" name="直線コネクタ 73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40" name="テキスト ボックス 73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41" name="直線コネクタ 74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42" name="テキスト ボックス 74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43" name="直線コネクタ 74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44" name="テキスト ボックス 74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45" name="直線コネクタ 74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46" name="テキスト ボックス 74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7" name="直線コネクタ 74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8" name="テキスト ボックス 74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11684</xdr:rowOff>
    </xdr:from>
    <xdr:to>
      <xdr:col>32</xdr:col>
      <xdr:colOff>186689</xdr:colOff>
      <xdr:row>58</xdr:row>
      <xdr:rowOff>139700</xdr:rowOff>
    </xdr:to>
    <xdr:cxnSp macro="">
      <xdr:nvCxnSpPr>
        <xdr:cNvPr id="750" name="直線コネクタ 749"/>
        <xdr:cNvCxnSpPr/>
      </xdr:nvCxnSpPr>
      <xdr:spPr>
        <a:xfrm flipV="1">
          <a:off x="22159595" y="8755634"/>
          <a:ext cx="1269" cy="1328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5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52" name="直線コネクタ 75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129811</xdr:rowOff>
    </xdr:from>
    <xdr:ext cx="534377" cy="259045"/>
    <xdr:sp macro="" textlink="">
      <xdr:nvSpPr>
        <xdr:cNvPr id="753" name="貸付金最大値テキスト"/>
        <xdr:cNvSpPr txBox="1"/>
      </xdr:nvSpPr>
      <xdr:spPr>
        <a:xfrm>
          <a:off x="22212300" y="8530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29,050</a:t>
          </a:r>
          <a:endParaRPr kumimoji="1" lang="ja-JP" altLang="en-US" sz="1000" b="1">
            <a:latin typeface="ＭＳ Ｐゴシック"/>
          </a:endParaRPr>
        </a:p>
      </xdr:txBody>
    </xdr:sp>
    <xdr:clientData/>
  </xdr:oneCellAnchor>
  <xdr:twoCellAnchor>
    <xdr:from>
      <xdr:col>32</xdr:col>
      <xdr:colOff>98425</xdr:colOff>
      <xdr:row>51</xdr:row>
      <xdr:rowOff>11684</xdr:rowOff>
    </xdr:from>
    <xdr:to>
      <xdr:col>32</xdr:col>
      <xdr:colOff>276225</xdr:colOff>
      <xdr:row>51</xdr:row>
      <xdr:rowOff>11684</xdr:rowOff>
    </xdr:to>
    <xdr:cxnSp macro="">
      <xdr:nvCxnSpPr>
        <xdr:cNvPr id="754" name="直線コネクタ 753"/>
        <xdr:cNvCxnSpPr/>
      </xdr:nvCxnSpPr>
      <xdr:spPr>
        <a:xfrm>
          <a:off x="22072600" y="8755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126258</xdr:rowOff>
    </xdr:from>
    <xdr:to>
      <xdr:col>32</xdr:col>
      <xdr:colOff>187325</xdr:colOff>
      <xdr:row>58</xdr:row>
      <xdr:rowOff>126258</xdr:rowOff>
    </xdr:to>
    <xdr:cxnSp macro="">
      <xdr:nvCxnSpPr>
        <xdr:cNvPr id="755" name="直線コネクタ 754"/>
        <xdr:cNvCxnSpPr/>
      </xdr:nvCxnSpPr>
      <xdr:spPr>
        <a:xfrm>
          <a:off x="21323300" y="1007035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87362</xdr:rowOff>
    </xdr:from>
    <xdr:ext cx="469744" cy="259045"/>
    <xdr:sp macro="" textlink="">
      <xdr:nvSpPr>
        <xdr:cNvPr id="756" name="貸付金平均値テキスト"/>
        <xdr:cNvSpPr txBox="1"/>
      </xdr:nvSpPr>
      <xdr:spPr>
        <a:xfrm>
          <a:off x="22212300" y="96885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4,284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64485</xdr:rowOff>
    </xdr:from>
    <xdr:to>
      <xdr:col>32</xdr:col>
      <xdr:colOff>238125</xdr:colOff>
      <xdr:row>57</xdr:row>
      <xdr:rowOff>166085</xdr:rowOff>
    </xdr:to>
    <xdr:sp macro="" textlink="">
      <xdr:nvSpPr>
        <xdr:cNvPr id="757" name="フローチャート : 判断 756"/>
        <xdr:cNvSpPr/>
      </xdr:nvSpPr>
      <xdr:spPr>
        <a:xfrm>
          <a:off x="22110700" y="983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84150</xdr:rowOff>
    </xdr:from>
    <xdr:to>
      <xdr:col>31</xdr:col>
      <xdr:colOff>34925</xdr:colOff>
      <xdr:row>58</xdr:row>
      <xdr:rowOff>126258</xdr:rowOff>
    </xdr:to>
    <xdr:cxnSp macro="">
      <xdr:nvCxnSpPr>
        <xdr:cNvPr id="758" name="直線コネクタ 757"/>
        <xdr:cNvCxnSpPr/>
      </xdr:nvCxnSpPr>
      <xdr:spPr>
        <a:xfrm>
          <a:off x="20434300" y="10028250"/>
          <a:ext cx="889000" cy="42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56</xdr:row>
      <xdr:rowOff>136449</xdr:rowOff>
    </xdr:from>
    <xdr:to>
      <xdr:col>31</xdr:col>
      <xdr:colOff>85725</xdr:colOff>
      <xdr:row>57</xdr:row>
      <xdr:rowOff>66599</xdr:rowOff>
    </xdr:to>
    <xdr:sp macro="" textlink="">
      <xdr:nvSpPr>
        <xdr:cNvPr id="759" name="フローチャート : 判断 758"/>
        <xdr:cNvSpPr/>
      </xdr:nvSpPr>
      <xdr:spPr>
        <a:xfrm>
          <a:off x="21272500" y="9737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83126</xdr:rowOff>
    </xdr:from>
    <xdr:ext cx="469744" cy="259045"/>
    <xdr:sp macro="" textlink="">
      <xdr:nvSpPr>
        <xdr:cNvPr id="760" name="テキスト ボックス 759"/>
        <xdr:cNvSpPr txBox="1"/>
      </xdr:nvSpPr>
      <xdr:spPr>
        <a:xfrm>
          <a:off x="21088427" y="9512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84150</xdr:rowOff>
    </xdr:from>
    <xdr:to>
      <xdr:col>29</xdr:col>
      <xdr:colOff>517525</xdr:colOff>
      <xdr:row>58</xdr:row>
      <xdr:rowOff>125024</xdr:rowOff>
    </xdr:to>
    <xdr:cxnSp macro="">
      <xdr:nvCxnSpPr>
        <xdr:cNvPr id="761" name="直線コネクタ 760"/>
        <xdr:cNvCxnSpPr/>
      </xdr:nvCxnSpPr>
      <xdr:spPr>
        <a:xfrm flipV="1">
          <a:off x="19545300" y="10028250"/>
          <a:ext cx="889000" cy="40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160224</xdr:rowOff>
    </xdr:from>
    <xdr:to>
      <xdr:col>29</xdr:col>
      <xdr:colOff>568325</xdr:colOff>
      <xdr:row>57</xdr:row>
      <xdr:rowOff>90374</xdr:rowOff>
    </xdr:to>
    <xdr:sp macro="" textlink="">
      <xdr:nvSpPr>
        <xdr:cNvPr id="762" name="フローチャート : 判断 761"/>
        <xdr:cNvSpPr/>
      </xdr:nvSpPr>
      <xdr:spPr>
        <a:xfrm>
          <a:off x="20383500" y="976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106901</xdr:rowOff>
    </xdr:from>
    <xdr:ext cx="469744" cy="259045"/>
    <xdr:sp macro="" textlink="">
      <xdr:nvSpPr>
        <xdr:cNvPr id="763" name="テキスト ボックス 762"/>
        <xdr:cNvSpPr txBox="1"/>
      </xdr:nvSpPr>
      <xdr:spPr>
        <a:xfrm>
          <a:off x="20199427" y="9536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5,940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107924</xdr:rowOff>
    </xdr:from>
    <xdr:to>
      <xdr:col>28</xdr:col>
      <xdr:colOff>314325</xdr:colOff>
      <xdr:row>58</xdr:row>
      <xdr:rowOff>125024</xdr:rowOff>
    </xdr:to>
    <xdr:cxnSp macro="">
      <xdr:nvCxnSpPr>
        <xdr:cNvPr id="764" name="直線コネクタ 763"/>
        <xdr:cNvCxnSpPr/>
      </xdr:nvCxnSpPr>
      <xdr:spPr>
        <a:xfrm>
          <a:off x="18656300" y="10052024"/>
          <a:ext cx="889000" cy="17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146553</xdr:rowOff>
    </xdr:from>
    <xdr:to>
      <xdr:col>28</xdr:col>
      <xdr:colOff>365125</xdr:colOff>
      <xdr:row>57</xdr:row>
      <xdr:rowOff>76703</xdr:rowOff>
    </xdr:to>
    <xdr:sp macro="" textlink="">
      <xdr:nvSpPr>
        <xdr:cNvPr id="765" name="フローチャート : 判断 764"/>
        <xdr:cNvSpPr/>
      </xdr:nvSpPr>
      <xdr:spPr>
        <a:xfrm>
          <a:off x="19494500" y="9747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93230</xdr:rowOff>
    </xdr:from>
    <xdr:ext cx="469744" cy="259045"/>
    <xdr:sp macro="" textlink="">
      <xdr:nvSpPr>
        <xdr:cNvPr id="766" name="テキスト ボックス 765"/>
        <xdr:cNvSpPr txBox="1"/>
      </xdr:nvSpPr>
      <xdr:spPr>
        <a:xfrm>
          <a:off x="19310427" y="9522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6,239</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90820</xdr:rowOff>
    </xdr:from>
    <xdr:to>
      <xdr:col>27</xdr:col>
      <xdr:colOff>161925</xdr:colOff>
      <xdr:row>57</xdr:row>
      <xdr:rowOff>20970</xdr:rowOff>
    </xdr:to>
    <xdr:sp macro="" textlink="">
      <xdr:nvSpPr>
        <xdr:cNvPr id="767" name="フローチャート : 判断 766"/>
        <xdr:cNvSpPr/>
      </xdr:nvSpPr>
      <xdr:spPr>
        <a:xfrm>
          <a:off x="18605500" y="96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37497</xdr:rowOff>
    </xdr:from>
    <xdr:ext cx="469744" cy="259045"/>
    <xdr:sp macro="" textlink="">
      <xdr:nvSpPr>
        <xdr:cNvPr id="768" name="テキスト ボックス 767"/>
        <xdr:cNvSpPr txBox="1"/>
      </xdr:nvSpPr>
      <xdr:spPr>
        <a:xfrm>
          <a:off x="18421427" y="9467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9" name="テキスト ボックス 76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0" name="テキスト ボックス 76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1" name="テキスト ボックス 77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2" name="テキスト ボックス 77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3" name="テキスト ボックス 77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75458</xdr:rowOff>
    </xdr:from>
    <xdr:to>
      <xdr:col>32</xdr:col>
      <xdr:colOff>238125</xdr:colOff>
      <xdr:row>59</xdr:row>
      <xdr:rowOff>5608</xdr:rowOff>
    </xdr:to>
    <xdr:sp macro="" textlink="">
      <xdr:nvSpPr>
        <xdr:cNvPr id="774" name="円/楕円 773"/>
        <xdr:cNvSpPr/>
      </xdr:nvSpPr>
      <xdr:spPr>
        <a:xfrm>
          <a:off x="22110700" y="1001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161835</xdr:rowOff>
    </xdr:from>
    <xdr:ext cx="378565" cy="259045"/>
    <xdr:sp macro="" textlink="">
      <xdr:nvSpPr>
        <xdr:cNvPr id="775" name="貸付金該当値テキスト"/>
        <xdr:cNvSpPr txBox="1"/>
      </xdr:nvSpPr>
      <xdr:spPr>
        <a:xfrm>
          <a:off x="22212300" y="99344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75458</xdr:rowOff>
    </xdr:from>
    <xdr:to>
      <xdr:col>31</xdr:col>
      <xdr:colOff>85725</xdr:colOff>
      <xdr:row>59</xdr:row>
      <xdr:rowOff>5608</xdr:rowOff>
    </xdr:to>
    <xdr:sp macro="" textlink="">
      <xdr:nvSpPr>
        <xdr:cNvPr id="776" name="円/楕円 775"/>
        <xdr:cNvSpPr/>
      </xdr:nvSpPr>
      <xdr:spPr>
        <a:xfrm>
          <a:off x="21272500" y="1001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58</xdr:row>
      <xdr:rowOff>168185</xdr:rowOff>
    </xdr:from>
    <xdr:ext cx="378565" cy="259045"/>
    <xdr:sp macro="" textlink="">
      <xdr:nvSpPr>
        <xdr:cNvPr id="777" name="テキスト ボックス 776"/>
        <xdr:cNvSpPr txBox="1"/>
      </xdr:nvSpPr>
      <xdr:spPr>
        <a:xfrm>
          <a:off x="21134017" y="101122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33350</xdr:rowOff>
    </xdr:from>
    <xdr:to>
      <xdr:col>29</xdr:col>
      <xdr:colOff>568325</xdr:colOff>
      <xdr:row>58</xdr:row>
      <xdr:rowOff>134950</xdr:rowOff>
    </xdr:to>
    <xdr:sp macro="" textlink="">
      <xdr:nvSpPr>
        <xdr:cNvPr id="778" name="円/楕円 777"/>
        <xdr:cNvSpPr/>
      </xdr:nvSpPr>
      <xdr:spPr>
        <a:xfrm>
          <a:off x="20383500" y="99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126077</xdr:rowOff>
    </xdr:from>
    <xdr:ext cx="469744" cy="259045"/>
    <xdr:sp macro="" textlink="">
      <xdr:nvSpPr>
        <xdr:cNvPr id="779" name="テキスト ボックス 778"/>
        <xdr:cNvSpPr txBox="1"/>
      </xdr:nvSpPr>
      <xdr:spPr>
        <a:xfrm>
          <a:off x="20199427" y="10070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74224</xdr:rowOff>
    </xdr:from>
    <xdr:to>
      <xdr:col>28</xdr:col>
      <xdr:colOff>365125</xdr:colOff>
      <xdr:row>59</xdr:row>
      <xdr:rowOff>4374</xdr:rowOff>
    </xdr:to>
    <xdr:sp macro="" textlink="">
      <xdr:nvSpPr>
        <xdr:cNvPr id="780" name="円/楕円 779"/>
        <xdr:cNvSpPr/>
      </xdr:nvSpPr>
      <xdr:spPr>
        <a:xfrm>
          <a:off x="19494500" y="1001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166951</xdr:rowOff>
    </xdr:from>
    <xdr:ext cx="378565" cy="259045"/>
    <xdr:sp macro="" textlink="">
      <xdr:nvSpPr>
        <xdr:cNvPr id="781" name="テキスト ボックス 780"/>
        <xdr:cNvSpPr txBox="1"/>
      </xdr:nvSpPr>
      <xdr:spPr>
        <a:xfrm>
          <a:off x="19356017" y="101110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57124</xdr:rowOff>
    </xdr:from>
    <xdr:to>
      <xdr:col>27</xdr:col>
      <xdr:colOff>161925</xdr:colOff>
      <xdr:row>58</xdr:row>
      <xdr:rowOff>158724</xdr:rowOff>
    </xdr:to>
    <xdr:sp macro="" textlink="">
      <xdr:nvSpPr>
        <xdr:cNvPr id="782" name="円/楕円 781"/>
        <xdr:cNvSpPr/>
      </xdr:nvSpPr>
      <xdr:spPr>
        <a:xfrm>
          <a:off x="18605500" y="1000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149851</xdr:rowOff>
    </xdr:from>
    <xdr:ext cx="378565" cy="259045"/>
    <xdr:sp macro="" textlink="">
      <xdr:nvSpPr>
        <xdr:cNvPr id="783" name="テキスト ボックス 782"/>
        <xdr:cNvSpPr txBox="1"/>
      </xdr:nvSpPr>
      <xdr:spPr>
        <a:xfrm>
          <a:off x="18467017" y="100939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4" name="正方形/長方形 78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5" name="正方形/長方形 78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6" name="正方形/長方形 78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7" name="正方形/長方形 78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8" name="正方形/長方形 78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9" name="正方形/長方形 78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0" name="正方形/長方形 78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36,911</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1" name="正方形/長方形 79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2" name="テキスト ボックス 79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3" name="直線コネクタ 79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794" name="テキスト ボックス 793"/>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795" name="直線コネクタ 794"/>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796" name="テキスト ボックス 795"/>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797" name="直線コネクタ 796"/>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798" name="テキスト ボックス 797"/>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799" name="直線コネクタ 798"/>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00" name="テキスト ボックス 799"/>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01" name="直線コネクタ 800"/>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02" name="テキスト ボックス 801"/>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3" name="直線コネクタ 80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04" name="テキスト ボックス 80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80264</xdr:rowOff>
    </xdr:from>
    <xdr:to>
      <xdr:col>32</xdr:col>
      <xdr:colOff>186689</xdr:colOff>
      <xdr:row>77</xdr:row>
      <xdr:rowOff>152958</xdr:rowOff>
    </xdr:to>
    <xdr:cxnSp macro="">
      <xdr:nvCxnSpPr>
        <xdr:cNvPr id="806" name="直線コネクタ 805"/>
        <xdr:cNvCxnSpPr/>
      </xdr:nvCxnSpPr>
      <xdr:spPr>
        <a:xfrm flipV="1">
          <a:off x="22159595" y="12253214"/>
          <a:ext cx="1269" cy="1101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156785</xdr:rowOff>
    </xdr:from>
    <xdr:ext cx="534377" cy="259045"/>
    <xdr:sp macro="" textlink="">
      <xdr:nvSpPr>
        <xdr:cNvPr id="807" name="繰出金最小値テキスト"/>
        <xdr:cNvSpPr txBox="1"/>
      </xdr:nvSpPr>
      <xdr:spPr>
        <a:xfrm>
          <a:off x="22212300" y="1335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23,460</a:t>
          </a:r>
          <a:endParaRPr kumimoji="1" lang="ja-JP" altLang="en-US" sz="1000" b="1">
            <a:latin typeface="ＭＳ Ｐゴシック"/>
          </a:endParaRPr>
        </a:p>
      </xdr:txBody>
    </xdr:sp>
    <xdr:clientData/>
  </xdr:oneCellAnchor>
  <xdr:twoCellAnchor>
    <xdr:from>
      <xdr:col>32</xdr:col>
      <xdr:colOff>98425</xdr:colOff>
      <xdr:row>77</xdr:row>
      <xdr:rowOff>152958</xdr:rowOff>
    </xdr:from>
    <xdr:to>
      <xdr:col>32</xdr:col>
      <xdr:colOff>276225</xdr:colOff>
      <xdr:row>77</xdr:row>
      <xdr:rowOff>152958</xdr:rowOff>
    </xdr:to>
    <xdr:cxnSp macro="">
      <xdr:nvCxnSpPr>
        <xdr:cNvPr id="808" name="直線コネクタ 807"/>
        <xdr:cNvCxnSpPr/>
      </xdr:nvCxnSpPr>
      <xdr:spPr>
        <a:xfrm>
          <a:off x="22072600" y="13354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26941</xdr:rowOff>
    </xdr:from>
    <xdr:ext cx="534377" cy="259045"/>
    <xdr:sp macro="" textlink="">
      <xdr:nvSpPr>
        <xdr:cNvPr id="809" name="繰出金最大値テキスト"/>
        <xdr:cNvSpPr txBox="1"/>
      </xdr:nvSpPr>
      <xdr:spPr>
        <a:xfrm>
          <a:off x="22212300" y="12028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47,550</a:t>
          </a:r>
          <a:endParaRPr kumimoji="1" lang="ja-JP" altLang="en-US" sz="1000" b="1">
            <a:latin typeface="ＭＳ Ｐゴシック"/>
          </a:endParaRPr>
        </a:p>
      </xdr:txBody>
    </xdr:sp>
    <xdr:clientData/>
  </xdr:oneCellAnchor>
  <xdr:twoCellAnchor>
    <xdr:from>
      <xdr:col>32</xdr:col>
      <xdr:colOff>98425</xdr:colOff>
      <xdr:row>71</xdr:row>
      <xdr:rowOff>80264</xdr:rowOff>
    </xdr:from>
    <xdr:to>
      <xdr:col>32</xdr:col>
      <xdr:colOff>276225</xdr:colOff>
      <xdr:row>71</xdr:row>
      <xdr:rowOff>80264</xdr:rowOff>
    </xdr:to>
    <xdr:cxnSp macro="">
      <xdr:nvCxnSpPr>
        <xdr:cNvPr id="810" name="直線コネクタ 809"/>
        <xdr:cNvCxnSpPr/>
      </xdr:nvCxnSpPr>
      <xdr:spPr>
        <a:xfrm>
          <a:off x="22072600" y="1225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70</xdr:row>
      <xdr:rowOff>29835</xdr:rowOff>
    </xdr:from>
    <xdr:to>
      <xdr:col>32</xdr:col>
      <xdr:colOff>187325</xdr:colOff>
      <xdr:row>74</xdr:row>
      <xdr:rowOff>39574</xdr:rowOff>
    </xdr:to>
    <xdr:cxnSp macro="">
      <xdr:nvCxnSpPr>
        <xdr:cNvPr id="811" name="直線コネクタ 810"/>
        <xdr:cNvCxnSpPr/>
      </xdr:nvCxnSpPr>
      <xdr:spPr>
        <a:xfrm>
          <a:off x="21323300" y="12031335"/>
          <a:ext cx="838200" cy="69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114922</xdr:rowOff>
    </xdr:from>
    <xdr:ext cx="534377" cy="259045"/>
    <xdr:sp macro="" textlink="">
      <xdr:nvSpPr>
        <xdr:cNvPr id="812" name="繰出金平均値テキスト"/>
        <xdr:cNvSpPr txBox="1"/>
      </xdr:nvSpPr>
      <xdr:spPr>
        <a:xfrm>
          <a:off x="22212300" y="12802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33,959</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136495</xdr:rowOff>
    </xdr:from>
    <xdr:to>
      <xdr:col>32</xdr:col>
      <xdr:colOff>238125</xdr:colOff>
      <xdr:row>75</xdr:row>
      <xdr:rowOff>66645</xdr:rowOff>
    </xdr:to>
    <xdr:sp macro="" textlink="">
      <xdr:nvSpPr>
        <xdr:cNvPr id="813" name="フローチャート : 判断 812"/>
        <xdr:cNvSpPr/>
      </xdr:nvSpPr>
      <xdr:spPr>
        <a:xfrm>
          <a:off x="22110700" y="1282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70</xdr:row>
      <xdr:rowOff>29835</xdr:rowOff>
    </xdr:from>
    <xdr:to>
      <xdr:col>31</xdr:col>
      <xdr:colOff>34925</xdr:colOff>
      <xdr:row>71</xdr:row>
      <xdr:rowOff>18359</xdr:rowOff>
    </xdr:to>
    <xdr:cxnSp macro="">
      <xdr:nvCxnSpPr>
        <xdr:cNvPr id="814" name="直線コネクタ 813"/>
        <xdr:cNvCxnSpPr/>
      </xdr:nvCxnSpPr>
      <xdr:spPr>
        <a:xfrm flipV="1">
          <a:off x="20434300" y="12031335"/>
          <a:ext cx="889000" cy="159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56256</xdr:rowOff>
    </xdr:from>
    <xdr:to>
      <xdr:col>31</xdr:col>
      <xdr:colOff>85725</xdr:colOff>
      <xdr:row>74</xdr:row>
      <xdr:rowOff>157856</xdr:rowOff>
    </xdr:to>
    <xdr:sp macro="" textlink="">
      <xdr:nvSpPr>
        <xdr:cNvPr id="815" name="フローチャート : 判断 814"/>
        <xdr:cNvSpPr/>
      </xdr:nvSpPr>
      <xdr:spPr>
        <a:xfrm>
          <a:off x="21272500" y="1274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148983</xdr:rowOff>
    </xdr:from>
    <xdr:ext cx="534377" cy="259045"/>
    <xdr:sp macro="" textlink="">
      <xdr:nvSpPr>
        <xdr:cNvPr id="816" name="テキスト ボックス 815"/>
        <xdr:cNvSpPr txBox="1"/>
      </xdr:nvSpPr>
      <xdr:spPr>
        <a:xfrm>
          <a:off x="21056111" y="12836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35,714</a:t>
          </a:r>
          <a:endParaRPr kumimoji="1" lang="ja-JP" altLang="en-US" sz="1000" b="1">
            <a:solidFill>
              <a:srgbClr val="000080"/>
            </a:solidFill>
            <a:latin typeface="ＭＳ Ｐゴシック"/>
          </a:endParaRPr>
        </a:p>
      </xdr:txBody>
    </xdr:sp>
    <xdr:clientData/>
  </xdr:oneCellAnchor>
  <xdr:twoCellAnchor>
    <xdr:from>
      <xdr:col>28</xdr:col>
      <xdr:colOff>314325</xdr:colOff>
      <xdr:row>71</xdr:row>
      <xdr:rowOff>18359</xdr:rowOff>
    </xdr:from>
    <xdr:to>
      <xdr:col>29</xdr:col>
      <xdr:colOff>517525</xdr:colOff>
      <xdr:row>71</xdr:row>
      <xdr:rowOff>125253</xdr:rowOff>
    </xdr:to>
    <xdr:cxnSp macro="">
      <xdr:nvCxnSpPr>
        <xdr:cNvPr id="817" name="直線コネクタ 816"/>
        <xdr:cNvCxnSpPr/>
      </xdr:nvCxnSpPr>
      <xdr:spPr>
        <a:xfrm flipV="1">
          <a:off x="19545300" y="12191309"/>
          <a:ext cx="889000" cy="10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99187</xdr:rowOff>
    </xdr:from>
    <xdr:to>
      <xdr:col>29</xdr:col>
      <xdr:colOff>568325</xdr:colOff>
      <xdr:row>75</xdr:row>
      <xdr:rowOff>29337</xdr:rowOff>
    </xdr:to>
    <xdr:sp macro="" textlink="">
      <xdr:nvSpPr>
        <xdr:cNvPr id="818" name="フローチャート : 判断 817"/>
        <xdr:cNvSpPr/>
      </xdr:nvSpPr>
      <xdr:spPr>
        <a:xfrm>
          <a:off x="20383500" y="12786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20464</xdr:rowOff>
    </xdr:from>
    <xdr:ext cx="534377" cy="259045"/>
    <xdr:sp macro="" textlink="">
      <xdr:nvSpPr>
        <xdr:cNvPr id="819" name="テキスト ボックス 818"/>
        <xdr:cNvSpPr txBox="1"/>
      </xdr:nvSpPr>
      <xdr:spPr>
        <a:xfrm>
          <a:off x="20167111" y="12879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34,775</a:t>
          </a:r>
          <a:endParaRPr kumimoji="1" lang="ja-JP" altLang="en-US" sz="1000" b="1">
            <a:solidFill>
              <a:srgbClr val="000080"/>
            </a:solidFill>
            <a:latin typeface="ＭＳ Ｐゴシック"/>
          </a:endParaRPr>
        </a:p>
      </xdr:txBody>
    </xdr:sp>
    <xdr:clientData/>
  </xdr:oneCellAnchor>
  <xdr:twoCellAnchor>
    <xdr:from>
      <xdr:col>27</xdr:col>
      <xdr:colOff>111125</xdr:colOff>
      <xdr:row>71</xdr:row>
      <xdr:rowOff>125253</xdr:rowOff>
    </xdr:from>
    <xdr:to>
      <xdr:col>28</xdr:col>
      <xdr:colOff>314325</xdr:colOff>
      <xdr:row>71</xdr:row>
      <xdr:rowOff>147747</xdr:rowOff>
    </xdr:to>
    <xdr:cxnSp macro="">
      <xdr:nvCxnSpPr>
        <xdr:cNvPr id="820" name="直線コネクタ 819"/>
        <xdr:cNvCxnSpPr/>
      </xdr:nvCxnSpPr>
      <xdr:spPr>
        <a:xfrm flipV="1">
          <a:off x="18656300" y="12298203"/>
          <a:ext cx="889000" cy="22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124516</xdr:rowOff>
    </xdr:from>
    <xdr:to>
      <xdr:col>28</xdr:col>
      <xdr:colOff>365125</xdr:colOff>
      <xdr:row>75</xdr:row>
      <xdr:rowOff>54666</xdr:rowOff>
    </xdr:to>
    <xdr:sp macro="" textlink="">
      <xdr:nvSpPr>
        <xdr:cNvPr id="821" name="フローチャート : 判断 820"/>
        <xdr:cNvSpPr/>
      </xdr:nvSpPr>
      <xdr:spPr>
        <a:xfrm>
          <a:off x="19494500" y="12811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45793</xdr:rowOff>
    </xdr:from>
    <xdr:ext cx="534377" cy="259045"/>
    <xdr:sp macro="" textlink="">
      <xdr:nvSpPr>
        <xdr:cNvPr id="822" name="テキスト ボックス 821"/>
        <xdr:cNvSpPr txBox="1"/>
      </xdr:nvSpPr>
      <xdr:spPr>
        <a:xfrm>
          <a:off x="19278111" y="12904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34,221</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78476</xdr:rowOff>
    </xdr:from>
    <xdr:to>
      <xdr:col>27</xdr:col>
      <xdr:colOff>161925</xdr:colOff>
      <xdr:row>75</xdr:row>
      <xdr:rowOff>8626</xdr:rowOff>
    </xdr:to>
    <xdr:sp macro="" textlink="">
      <xdr:nvSpPr>
        <xdr:cNvPr id="823" name="フローチャート : 判断 822"/>
        <xdr:cNvSpPr/>
      </xdr:nvSpPr>
      <xdr:spPr>
        <a:xfrm>
          <a:off x="18605500" y="1276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171203</xdr:rowOff>
    </xdr:from>
    <xdr:ext cx="534377" cy="259045"/>
    <xdr:sp macro="" textlink="">
      <xdr:nvSpPr>
        <xdr:cNvPr id="824" name="テキスト ボックス 823"/>
        <xdr:cNvSpPr txBox="1"/>
      </xdr:nvSpPr>
      <xdr:spPr>
        <a:xfrm>
          <a:off x="18389111" y="12858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35,228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5" name="テキスト ボックス 82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6" name="テキスト ボックス 82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7" name="テキスト ボックス 82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8" name="テキスト ボックス 82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9" name="テキスト ボックス 82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160224</xdr:rowOff>
    </xdr:from>
    <xdr:to>
      <xdr:col>32</xdr:col>
      <xdr:colOff>238125</xdr:colOff>
      <xdr:row>74</xdr:row>
      <xdr:rowOff>90374</xdr:rowOff>
    </xdr:to>
    <xdr:sp macro="" textlink="">
      <xdr:nvSpPr>
        <xdr:cNvPr id="830" name="円/楕円 829"/>
        <xdr:cNvSpPr/>
      </xdr:nvSpPr>
      <xdr:spPr>
        <a:xfrm>
          <a:off x="22110700" y="12676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11651</xdr:rowOff>
    </xdr:from>
    <xdr:ext cx="534377" cy="259045"/>
    <xdr:sp macro="" textlink="">
      <xdr:nvSpPr>
        <xdr:cNvPr id="831" name="繰出金該当値テキスト"/>
        <xdr:cNvSpPr txBox="1"/>
      </xdr:nvSpPr>
      <xdr:spPr>
        <a:xfrm>
          <a:off x="22212300" y="12527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37,190</a:t>
          </a:r>
          <a:endParaRPr kumimoji="1" lang="ja-JP" altLang="en-US" sz="1000" b="1">
            <a:solidFill>
              <a:srgbClr val="FF0000"/>
            </a:solidFill>
            <a:latin typeface="ＭＳ Ｐゴシック"/>
          </a:endParaRPr>
        </a:p>
      </xdr:txBody>
    </xdr:sp>
    <xdr:clientData/>
  </xdr:oneCellAnchor>
  <xdr:twoCellAnchor>
    <xdr:from>
      <xdr:col>30</xdr:col>
      <xdr:colOff>669925</xdr:colOff>
      <xdr:row>69</xdr:row>
      <xdr:rowOff>150485</xdr:rowOff>
    </xdr:from>
    <xdr:to>
      <xdr:col>31</xdr:col>
      <xdr:colOff>85725</xdr:colOff>
      <xdr:row>70</xdr:row>
      <xdr:rowOff>80635</xdr:rowOff>
    </xdr:to>
    <xdr:sp macro="" textlink="">
      <xdr:nvSpPr>
        <xdr:cNvPr id="832" name="円/楕円 831"/>
        <xdr:cNvSpPr/>
      </xdr:nvSpPr>
      <xdr:spPr>
        <a:xfrm>
          <a:off x="21272500" y="1198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68</xdr:row>
      <xdr:rowOff>97162</xdr:rowOff>
    </xdr:from>
    <xdr:ext cx="534377" cy="259045"/>
    <xdr:sp macro="" textlink="">
      <xdr:nvSpPr>
        <xdr:cNvPr id="833" name="テキスト ボックス 832"/>
        <xdr:cNvSpPr txBox="1"/>
      </xdr:nvSpPr>
      <xdr:spPr>
        <a:xfrm>
          <a:off x="21056111" y="11755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52,403</a:t>
          </a:r>
          <a:endParaRPr kumimoji="1" lang="ja-JP" altLang="en-US" sz="1000" b="1">
            <a:solidFill>
              <a:srgbClr val="FF0000"/>
            </a:solidFill>
            <a:latin typeface="ＭＳ Ｐゴシック"/>
          </a:endParaRPr>
        </a:p>
      </xdr:txBody>
    </xdr:sp>
    <xdr:clientData/>
  </xdr:oneCellAnchor>
  <xdr:twoCellAnchor>
    <xdr:from>
      <xdr:col>29</xdr:col>
      <xdr:colOff>466725</xdr:colOff>
      <xdr:row>70</xdr:row>
      <xdr:rowOff>139009</xdr:rowOff>
    </xdr:from>
    <xdr:to>
      <xdr:col>29</xdr:col>
      <xdr:colOff>568325</xdr:colOff>
      <xdr:row>71</xdr:row>
      <xdr:rowOff>69159</xdr:rowOff>
    </xdr:to>
    <xdr:sp macro="" textlink="">
      <xdr:nvSpPr>
        <xdr:cNvPr id="834" name="円/楕円 833"/>
        <xdr:cNvSpPr/>
      </xdr:nvSpPr>
      <xdr:spPr>
        <a:xfrm>
          <a:off x="20383500" y="12140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69</xdr:row>
      <xdr:rowOff>85686</xdr:rowOff>
    </xdr:from>
    <xdr:ext cx="534377" cy="259045"/>
    <xdr:sp macro="" textlink="">
      <xdr:nvSpPr>
        <xdr:cNvPr id="835" name="テキスト ボックス 834"/>
        <xdr:cNvSpPr txBox="1"/>
      </xdr:nvSpPr>
      <xdr:spPr>
        <a:xfrm>
          <a:off x="20167111" y="11915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48,904</a:t>
          </a:r>
          <a:endParaRPr kumimoji="1" lang="ja-JP" altLang="en-US" sz="1000" b="1">
            <a:solidFill>
              <a:srgbClr val="FF0000"/>
            </a:solidFill>
            <a:latin typeface="ＭＳ Ｐゴシック"/>
          </a:endParaRPr>
        </a:p>
      </xdr:txBody>
    </xdr:sp>
    <xdr:clientData/>
  </xdr:oneCellAnchor>
  <xdr:twoCellAnchor>
    <xdr:from>
      <xdr:col>28</xdr:col>
      <xdr:colOff>263525</xdr:colOff>
      <xdr:row>71</xdr:row>
      <xdr:rowOff>74453</xdr:rowOff>
    </xdr:from>
    <xdr:to>
      <xdr:col>28</xdr:col>
      <xdr:colOff>365125</xdr:colOff>
      <xdr:row>72</xdr:row>
      <xdr:rowOff>4603</xdr:rowOff>
    </xdr:to>
    <xdr:sp macro="" textlink="">
      <xdr:nvSpPr>
        <xdr:cNvPr id="836" name="円/楕円 835"/>
        <xdr:cNvSpPr/>
      </xdr:nvSpPr>
      <xdr:spPr>
        <a:xfrm>
          <a:off x="19494500" y="1224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70</xdr:row>
      <xdr:rowOff>21130</xdr:rowOff>
    </xdr:from>
    <xdr:ext cx="534377" cy="259045"/>
    <xdr:sp macro="" textlink="">
      <xdr:nvSpPr>
        <xdr:cNvPr id="837" name="テキスト ボックス 836"/>
        <xdr:cNvSpPr txBox="1"/>
      </xdr:nvSpPr>
      <xdr:spPr>
        <a:xfrm>
          <a:off x="19278111" y="12022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46,566</a:t>
          </a:r>
          <a:endParaRPr kumimoji="1" lang="ja-JP" altLang="en-US" sz="1000" b="1">
            <a:solidFill>
              <a:srgbClr val="FF0000"/>
            </a:solidFill>
            <a:latin typeface="ＭＳ Ｐゴシック"/>
          </a:endParaRPr>
        </a:p>
      </xdr:txBody>
    </xdr:sp>
    <xdr:clientData/>
  </xdr:oneCellAnchor>
  <xdr:twoCellAnchor>
    <xdr:from>
      <xdr:col>27</xdr:col>
      <xdr:colOff>60325</xdr:colOff>
      <xdr:row>71</xdr:row>
      <xdr:rowOff>96947</xdr:rowOff>
    </xdr:from>
    <xdr:to>
      <xdr:col>27</xdr:col>
      <xdr:colOff>161925</xdr:colOff>
      <xdr:row>72</xdr:row>
      <xdr:rowOff>27097</xdr:rowOff>
    </xdr:to>
    <xdr:sp macro="" textlink="">
      <xdr:nvSpPr>
        <xdr:cNvPr id="838" name="円/楕円 837"/>
        <xdr:cNvSpPr/>
      </xdr:nvSpPr>
      <xdr:spPr>
        <a:xfrm>
          <a:off x="18605500" y="12269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70</xdr:row>
      <xdr:rowOff>43624</xdr:rowOff>
    </xdr:from>
    <xdr:ext cx="534377" cy="259045"/>
    <xdr:sp macro="" textlink="">
      <xdr:nvSpPr>
        <xdr:cNvPr id="839" name="テキスト ボックス 838"/>
        <xdr:cNvSpPr txBox="1"/>
      </xdr:nvSpPr>
      <xdr:spPr>
        <a:xfrm>
          <a:off x="18389111" y="12045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46,074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0" name="正方形/長方形 83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1" name="正方形/長方形 84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2" name="正方形/長方形 84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3" name="正方形/長方形 84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4" name="正方形/長方形 84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5" name="正方形/長方形 84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6" name="正方形/長方形 84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7" name="正方形/長方形 84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8" name="テキスト ボックス 84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9" name="直線コネクタ 84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0" name="直線コネクタ 84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51" name="テキスト ボックス 85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52" name="直線コネクタ 85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3" name="テキスト ボックス 85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5" name="直線コネクタ 85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7" name="直線コネクタ 85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9" name="直線コネクタ 85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0" name="直線コネクタ 85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6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62" name="フローチャート : 判断 86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3" name="直線コネクタ 86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4" name="フローチャート : 判断 86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5" name="テキスト ボックス 864"/>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6" name="直線コネクタ 86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7" name="フローチャート : 判断 86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8" name="テキスト ボックス 867"/>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9" name="直線コネクタ 86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0" name="フローチャート : 判断 86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71" name="テキスト ボックス 870"/>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72" name="フローチャート : 判断 87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3" name="テキスト ボックス 872"/>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4" name="テキスト ボックス 87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5" name="テキスト ボックス 87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6" name="テキスト ボックス 87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7" name="テキスト ボックス 87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8" name="テキスト ボックス 87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円/楕円 87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81" name="円/楕円 88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82" name="テキスト ボックス 881"/>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3" name="円/楕円 88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4" name="テキスト ボックス 883"/>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5" name="円/楕円 88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6" name="テキスト ボックス 885"/>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7" name="円/楕円 88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8" name="テキスト ボックス 887"/>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9" name="正方形/長方形 88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0" name="正方形/長方形 88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91" name="テキスト ボックス 89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人件費は、市町村合併以降取り組んできた職員数の削減の当初の目標を平成２６年度で達成しましたが、類似団体と比較すると依然として高い水準にあることが分かります。</a:t>
          </a:r>
        </a:p>
        <a:p>
          <a:r>
            <a:rPr kumimoji="1" lang="ja-JP" altLang="en-US" sz="1300">
              <a:latin typeface="ＭＳ Ｐゴシック"/>
            </a:rPr>
            <a:t>　また、合併時の新市まちづくり計画において示された大規模事業を実施していることから、普通建設事業費が増加しています。</a:t>
          </a:r>
        </a:p>
        <a:p>
          <a:r>
            <a:rPr kumimoji="1" lang="ja-JP" altLang="en-US" sz="1300">
              <a:latin typeface="ＭＳ Ｐゴシック"/>
            </a:rPr>
            <a:t>　当面は市町村合併以後の大規模事業が継続しますが、それらが完了した段階で、より自立した自治体となるよう財政運営を検討していく必要があります。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283,031
275,628
711.11
115,597,857
114,565,979
572,340
67,207,329
102,664,305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41.7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3,335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152654</xdr:rowOff>
    </xdr:from>
    <xdr:to>
      <xdr:col>6</xdr:col>
      <xdr:colOff>510540</xdr:colOff>
      <xdr:row>38</xdr:row>
      <xdr:rowOff>124460</xdr:rowOff>
    </xdr:to>
    <xdr:cxnSp macro="">
      <xdr:nvCxnSpPr>
        <xdr:cNvPr id="56" name="直線コネクタ 55"/>
        <xdr:cNvCxnSpPr/>
      </xdr:nvCxnSpPr>
      <xdr:spPr>
        <a:xfrm flipV="1">
          <a:off x="4633595" y="5467604"/>
          <a:ext cx="1270" cy="11719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128287</xdr:rowOff>
    </xdr:from>
    <xdr:ext cx="469744" cy="259045"/>
    <xdr:sp macro="" textlink="">
      <xdr:nvSpPr>
        <xdr:cNvPr id="57" name="議会費最小値テキスト"/>
        <xdr:cNvSpPr txBox="1"/>
      </xdr:nvSpPr>
      <xdr:spPr>
        <a:xfrm>
          <a:off x="4686300" y="664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1,620</a:t>
          </a:r>
          <a:endParaRPr kumimoji="1" lang="ja-JP" altLang="en-US" sz="1000" b="1">
            <a:latin typeface="ＭＳ Ｐゴシック"/>
          </a:endParaRPr>
        </a:p>
      </xdr:txBody>
    </xdr:sp>
    <xdr:clientData/>
  </xdr:oneCellAnchor>
  <xdr:twoCellAnchor>
    <xdr:from>
      <xdr:col>6</xdr:col>
      <xdr:colOff>422275</xdr:colOff>
      <xdr:row>38</xdr:row>
      <xdr:rowOff>124460</xdr:rowOff>
    </xdr:from>
    <xdr:to>
      <xdr:col>6</xdr:col>
      <xdr:colOff>600075</xdr:colOff>
      <xdr:row>38</xdr:row>
      <xdr:rowOff>124460</xdr:rowOff>
    </xdr:to>
    <xdr:cxnSp macro="">
      <xdr:nvCxnSpPr>
        <xdr:cNvPr id="58" name="直線コネクタ 57"/>
        <xdr:cNvCxnSpPr/>
      </xdr:nvCxnSpPr>
      <xdr:spPr>
        <a:xfrm>
          <a:off x="4546600" y="663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99331</xdr:rowOff>
    </xdr:from>
    <xdr:ext cx="469744" cy="259045"/>
    <xdr:sp macro="" textlink="">
      <xdr:nvSpPr>
        <xdr:cNvPr id="59" name="議会費最大値テキスト"/>
        <xdr:cNvSpPr txBox="1"/>
      </xdr:nvSpPr>
      <xdr:spPr>
        <a:xfrm>
          <a:off x="4686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3,158</a:t>
          </a:r>
          <a:endParaRPr kumimoji="1" lang="ja-JP" altLang="en-US" sz="1000" b="1">
            <a:latin typeface="ＭＳ Ｐゴシック"/>
          </a:endParaRPr>
        </a:p>
      </xdr:txBody>
    </xdr:sp>
    <xdr:clientData/>
  </xdr:oneCellAnchor>
  <xdr:twoCellAnchor>
    <xdr:from>
      <xdr:col>6</xdr:col>
      <xdr:colOff>422275</xdr:colOff>
      <xdr:row>31</xdr:row>
      <xdr:rowOff>152654</xdr:rowOff>
    </xdr:from>
    <xdr:to>
      <xdr:col>6</xdr:col>
      <xdr:colOff>600075</xdr:colOff>
      <xdr:row>31</xdr:row>
      <xdr:rowOff>152654</xdr:rowOff>
    </xdr:to>
    <xdr:cxnSp macro="">
      <xdr:nvCxnSpPr>
        <xdr:cNvPr id="60" name="直線コネクタ 59"/>
        <xdr:cNvCxnSpPr/>
      </xdr:nvCxnSpPr>
      <xdr:spPr>
        <a:xfrm>
          <a:off x="4546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146558</xdr:rowOff>
    </xdr:from>
    <xdr:to>
      <xdr:col>6</xdr:col>
      <xdr:colOff>511175</xdr:colOff>
      <xdr:row>36</xdr:row>
      <xdr:rowOff>42164</xdr:rowOff>
    </xdr:to>
    <xdr:cxnSp macro="">
      <xdr:nvCxnSpPr>
        <xdr:cNvPr id="61" name="直線コネクタ 60"/>
        <xdr:cNvCxnSpPr/>
      </xdr:nvCxnSpPr>
      <xdr:spPr>
        <a:xfrm flipV="1">
          <a:off x="3797300" y="6147308"/>
          <a:ext cx="838200" cy="67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88663</xdr:rowOff>
    </xdr:from>
    <xdr:ext cx="469744" cy="259045"/>
    <xdr:sp macro="" textlink="">
      <xdr:nvSpPr>
        <xdr:cNvPr id="62" name="議会費平均値テキスト"/>
        <xdr:cNvSpPr txBox="1"/>
      </xdr:nvSpPr>
      <xdr:spPr>
        <a:xfrm>
          <a:off x="4686300" y="60894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2,247</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110236</xdr:rowOff>
    </xdr:from>
    <xdr:to>
      <xdr:col>6</xdr:col>
      <xdr:colOff>561975</xdr:colOff>
      <xdr:row>36</xdr:row>
      <xdr:rowOff>40386</xdr:rowOff>
    </xdr:to>
    <xdr:sp macro="" textlink="">
      <xdr:nvSpPr>
        <xdr:cNvPr id="63" name="フローチャート : 判断 62"/>
        <xdr:cNvSpPr/>
      </xdr:nvSpPr>
      <xdr:spPr>
        <a:xfrm>
          <a:off x="4584700" y="611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42164</xdr:rowOff>
    </xdr:from>
    <xdr:to>
      <xdr:col>5</xdr:col>
      <xdr:colOff>358775</xdr:colOff>
      <xdr:row>36</xdr:row>
      <xdr:rowOff>111506</xdr:rowOff>
    </xdr:to>
    <xdr:cxnSp macro="">
      <xdr:nvCxnSpPr>
        <xdr:cNvPr id="64" name="直線コネクタ 63"/>
        <xdr:cNvCxnSpPr/>
      </xdr:nvCxnSpPr>
      <xdr:spPr>
        <a:xfrm flipV="1">
          <a:off x="2908300" y="6214364"/>
          <a:ext cx="889000" cy="6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125476</xdr:rowOff>
    </xdr:from>
    <xdr:to>
      <xdr:col>5</xdr:col>
      <xdr:colOff>409575</xdr:colOff>
      <xdr:row>36</xdr:row>
      <xdr:rowOff>55626</xdr:rowOff>
    </xdr:to>
    <xdr:sp macro="" textlink="">
      <xdr:nvSpPr>
        <xdr:cNvPr id="65" name="フローチャート : 判断 64"/>
        <xdr:cNvSpPr/>
      </xdr:nvSpPr>
      <xdr:spPr>
        <a:xfrm>
          <a:off x="37465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72153</xdr:rowOff>
    </xdr:from>
    <xdr:ext cx="469744" cy="259045"/>
    <xdr:sp macro="" textlink="">
      <xdr:nvSpPr>
        <xdr:cNvPr id="66" name="テキスト ボックス 65"/>
        <xdr:cNvSpPr txBox="1"/>
      </xdr:nvSpPr>
      <xdr:spPr>
        <a:xfrm>
          <a:off x="3562427" y="5901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2,227</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44450</xdr:rowOff>
    </xdr:from>
    <xdr:to>
      <xdr:col>4</xdr:col>
      <xdr:colOff>155575</xdr:colOff>
      <xdr:row>36</xdr:row>
      <xdr:rowOff>111506</xdr:rowOff>
    </xdr:to>
    <xdr:cxnSp macro="">
      <xdr:nvCxnSpPr>
        <xdr:cNvPr id="67" name="直線コネクタ 66"/>
        <xdr:cNvCxnSpPr/>
      </xdr:nvCxnSpPr>
      <xdr:spPr>
        <a:xfrm>
          <a:off x="2019300" y="6216650"/>
          <a:ext cx="889000" cy="67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138430</xdr:rowOff>
    </xdr:from>
    <xdr:to>
      <xdr:col>4</xdr:col>
      <xdr:colOff>206375</xdr:colOff>
      <xdr:row>36</xdr:row>
      <xdr:rowOff>68580</xdr:rowOff>
    </xdr:to>
    <xdr:sp macro="" textlink="">
      <xdr:nvSpPr>
        <xdr:cNvPr id="68" name="フローチャート : 判断 67"/>
        <xdr:cNvSpPr/>
      </xdr:nvSpPr>
      <xdr:spPr>
        <a:xfrm>
          <a:off x="2857500" y="6139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85107</xdr:rowOff>
    </xdr:from>
    <xdr:ext cx="469744" cy="259045"/>
    <xdr:sp macro="" textlink="">
      <xdr:nvSpPr>
        <xdr:cNvPr id="69" name="テキスト ボックス 68"/>
        <xdr:cNvSpPr txBox="1"/>
      </xdr:nvSpPr>
      <xdr:spPr>
        <a:xfrm>
          <a:off x="2673427" y="591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170180</xdr:rowOff>
    </xdr:from>
    <xdr:to>
      <xdr:col>2</xdr:col>
      <xdr:colOff>638175</xdr:colOff>
      <xdr:row>36</xdr:row>
      <xdr:rowOff>44450</xdr:rowOff>
    </xdr:to>
    <xdr:cxnSp macro="">
      <xdr:nvCxnSpPr>
        <xdr:cNvPr id="70" name="直線コネクタ 69"/>
        <xdr:cNvCxnSpPr/>
      </xdr:nvCxnSpPr>
      <xdr:spPr>
        <a:xfrm>
          <a:off x="1130300" y="599948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43942</xdr:rowOff>
    </xdr:from>
    <xdr:to>
      <xdr:col>3</xdr:col>
      <xdr:colOff>3175</xdr:colOff>
      <xdr:row>35</xdr:row>
      <xdr:rowOff>145542</xdr:rowOff>
    </xdr:to>
    <xdr:sp macro="" textlink="">
      <xdr:nvSpPr>
        <xdr:cNvPr id="71" name="フローチャート : 判断 70"/>
        <xdr:cNvSpPr/>
      </xdr:nvSpPr>
      <xdr:spPr>
        <a:xfrm>
          <a:off x="1968500" y="6044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162069</xdr:rowOff>
    </xdr:from>
    <xdr:ext cx="469744" cy="259045"/>
    <xdr:sp macro="" textlink="">
      <xdr:nvSpPr>
        <xdr:cNvPr id="72" name="テキスト ボックス 71"/>
        <xdr:cNvSpPr txBox="1"/>
      </xdr:nvSpPr>
      <xdr:spPr>
        <a:xfrm>
          <a:off x="1784427" y="5819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8128</xdr:rowOff>
    </xdr:from>
    <xdr:to>
      <xdr:col>1</xdr:col>
      <xdr:colOff>485775</xdr:colOff>
      <xdr:row>34</xdr:row>
      <xdr:rowOff>109728</xdr:rowOff>
    </xdr:to>
    <xdr:sp macro="" textlink="">
      <xdr:nvSpPr>
        <xdr:cNvPr id="73" name="フローチャート : 判断 72"/>
        <xdr:cNvSpPr/>
      </xdr:nvSpPr>
      <xdr:spPr>
        <a:xfrm>
          <a:off x="1079500" y="583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126255</xdr:rowOff>
    </xdr:from>
    <xdr:ext cx="469744" cy="259045"/>
    <xdr:sp macro="" textlink="">
      <xdr:nvSpPr>
        <xdr:cNvPr id="74" name="テキスト ボックス 73"/>
        <xdr:cNvSpPr txBox="1"/>
      </xdr:nvSpPr>
      <xdr:spPr>
        <a:xfrm>
          <a:off x="895427" y="5612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2,606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95758</xdr:rowOff>
    </xdr:from>
    <xdr:to>
      <xdr:col>6</xdr:col>
      <xdr:colOff>561975</xdr:colOff>
      <xdr:row>36</xdr:row>
      <xdr:rowOff>25908</xdr:rowOff>
    </xdr:to>
    <xdr:sp macro="" textlink="">
      <xdr:nvSpPr>
        <xdr:cNvPr id="80" name="円/楕円 79"/>
        <xdr:cNvSpPr/>
      </xdr:nvSpPr>
      <xdr:spPr>
        <a:xfrm>
          <a:off x="4584700" y="6096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118635</xdr:rowOff>
    </xdr:from>
    <xdr:ext cx="469744" cy="259045"/>
    <xdr:sp macro="" textlink="">
      <xdr:nvSpPr>
        <xdr:cNvPr id="81" name="議会費該当値テキスト"/>
        <xdr:cNvSpPr txBox="1"/>
      </xdr:nvSpPr>
      <xdr:spPr>
        <a:xfrm>
          <a:off x="4686300" y="5947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2,266</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162814</xdr:rowOff>
    </xdr:from>
    <xdr:to>
      <xdr:col>5</xdr:col>
      <xdr:colOff>409575</xdr:colOff>
      <xdr:row>36</xdr:row>
      <xdr:rowOff>92964</xdr:rowOff>
    </xdr:to>
    <xdr:sp macro="" textlink="">
      <xdr:nvSpPr>
        <xdr:cNvPr id="82" name="円/楕円 81"/>
        <xdr:cNvSpPr/>
      </xdr:nvSpPr>
      <xdr:spPr>
        <a:xfrm>
          <a:off x="3746500" y="616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84091</xdr:rowOff>
    </xdr:from>
    <xdr:ext cx="469744" cy="259045"/>
    <xdr:sp macro="" textlink="">
      <xdr:nvSpPr>
        <xdr:cNvPr id="83" name="テキスト ボックス 82"/>
        <xdr:cNvSpPr txBox="1"/>
      </xdr:nvSpPr>
      <xdr:spPr>
        <a:xfrm>
          <a:off x="3562427" y="625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2,178</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60706</xdr:rowOff>
    </xdr:from>
    <xdr:to>
      <xdr:col>4</xdr:col>
      <xdr:colOff>206375</xdr:colOff>
      <xdr:row>36</xdr:row>
      <xdr:rowOff>162306</xdr:rowOff>
    </xdr:to>
    <xdr:sp macro="" textlink="">
      <xdr:nvSpPr>
        <xdr:cNvPr id="84" name="円/楕円 83"/>
        <xdr:cNvSpPr/>
      </xdr:nvSpPr>
      <xdr:spPr>
        <a:xfrm>
          <a:off x="2857500" y="62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153433</xdr:rowOff>
    </xdr:from>
    <xdr:ext cx="469744" cy="259045"/>
    <xdr:sp macro="" textlink="">
      <xdr:nvSpPr>
        <xdr:cNvPr id="85" name="テキスト ボックス 84"/>
        <xdr:cNvSpPr txBox="1"/>
      </xdr:nvSpPr>
      <xdr:spPr>
        <a:xfrm>
          <a:off x="2673427" y="6325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165100</xdr:rowOff>
    </xdr:from>
    <xdr:to>
      <xdr:col>3</xdr:col>
      <xdr:colOff>3175</xdr:colOff>
      <xdr:row>36</xdr:row>
      <xdr:rowOff>95250</xdr:rowOff>
    </xdr:to>
    <xdr:sp macro="" textlink="">
      <xdr:nvSpPr>
        <xdr:cNvPr id="86" name="円/楕円 85"/>
        <xdr:cNvSpPr/>
      </xdr:nvSpPr>
      <xdr:spPr>
        <a:xfrm>
          <a:off x="1968500" y="616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86377</xdr:rowOff>
    </xdr:from>
    <xdr:ext cx="469744" cy="259045"/>
    <xdr:sp macro="" textlink="">
      <xdr:nvSpPr>
        <xdr:cNvPr id="87" name="テキスト ボックス 86"/>
        <xdr:cNvSpPr txBox="1"/>
      </xdr:nvSpPr>
      <xdr:spPr>
        <a:xfrm>
          <a:off x="1784427" y="625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2,175</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119380</xdr:rowOff>
    </xdr:from>
    <xdr:to>
      <xdr:col>1</xdr:col>
      <xdr:colOff>485775</xdr:colOff>
      <xdr:row>35</xdr:row>
      <xdr:rowOff>49530</xdr:rowOff>
    </xdr:to>
    <xdr:sp macro="" textlink="">
      <xdr:nvSpPr>
        <xdr:cNvPr id="88" name="円/楕円 87"/>
        <xdr:cNvSpPr/>
      </xdr:nvSpPr>
      <xdr:spPr>
        <a:xfrm>
          <a:off x="1079500" y="5948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40657</xdr:rowOff>
    </xdr:from>
    <xdr:ext cx="469744" cy="259045"/>
    <xdr:sp macro="" textlink="">
      <xdr:nvSpPr>
        <xdr:cNvPr id="89" name="テキスト ボックス 88"/>
        <xdr:cNvSpPr txBox="1"/>
      </xdr:nvSpPr>
      <xdr:spPr>
        <a:xfrm>
          <a:off x="895427" y="6041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52,015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10" name="テキスト ボックス 109"/>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2" name="テキスト ボックス 111"/>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110505</xdr:rowOff>
    </xdr:from>
    <xdr:to>
      <xdr:col>6</xdr:col>
      <xdr:colOff>510540</xdr:colOff>
      <xdr:row>58</xdr:row>
      <xdr:rowOff>132320</xdr:rowOff>
    </xdr:to>
    <xdr:cxnSp macro="">
      <xdr:nvCxnSpPr>
        <xdr:cNvPr id="116" name="直線コネクタ 115"/>
        <xdr:cNvCxnSpPr/>
      </xdr:nvCxnSpPr>
      <xdr:spPr>
        <a:xfrm flipV="1">
          <a:off x="4633595" y="8511555"/>
          <a:ext cx="1270" cy="1564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136147</xdr:rowOff>
    </xdr:from>
    <xdr:ext cx="534377" cy="259045"/>
    <xdr:sp macro="" textlink="">
      <xdr:nvSpPr>
        <xdr:cNvPr id="117" name="総務費最小値テキスト"/>
        <xdr:cNvSpPr txBox="1"/>
      </xdr:nvSpPr>
      <xdr:spPr>
        <a:xfrm>
          <a:off x="4686300" y="10080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24,226</a:t>
          </a:r>
          <a:endParaRPr kumimoji="1" lang="ja-JP" altLang="en-US" sz="1000" b="1">
            <a:latin typeface="ＭＳ Ｐゴシック"/>
          </a:endParaRPr>
        </a:p>
      </xdr:txBody>
    </xdr:sp>
    <xdr:clientData/>
  </xdr:oneCellAnchor>
  <xdr:twoCellAnchor>
    <xdr:from>
      <xdr:col>6</xdr:col>
      <xdr:colOff>422275</xdr:colOff>
      <xdr:row>58</xdr:row>
      <xdr:rowOff>132320</xdr:rowOff>
    </xdr:from>
    <xdr:to>
      <xdr:col>6</xdr:col>
      <xdr:colOff>600075</xdr:colOff>
      <xdr:row>58</xdr:row>
      <xdr:rowOff>132320</xdr:rowOff>
    </xdr:to>
    <xdr:cxnSp macro="">
      <xdr:nvCxnSpPr>
        <xdr:cNvPr id="118" name="直線コネクタ 117"/>
        <xdr:cNvCxnSpPr/>
      </xdr:nvCxnSpPr>
      <xdr:spPr>
        <a:xfrm>
          <a:off x="4546600" y="1007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57182</xdr:rowOff>
    </xdr:from>
    <xdr:ext cx="534377" cy="259045"/>
    <xdr:sp macro="" textlink="">
      <xdr:nvSpPr>
        <xdr:cNvPr id="119" name="総務費最大値テキスト"/>
        <xdr:cNvSpPr txBox="1"/>
      </xdr:nvSpPr>
      <xdr:spPr>
        <a:xfrm>
          <a:off x="4686300" y="8286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72,144</a:t>
          </a:r>
          <a:endParaRPr kumimoji="1" lang="ja-JP" altLang="en-US" sz="1000" b="1">
            <a:latin typeface="ＭＳ Ｐゴシック"/>
          </a:endParaRPr>
        </a:p>
      </xdr:txBody>
    </xdr:sp>
    <xdr:clientData/>
  </xdr:oneCellAnchor>
  <xdr:twoCellAnchor>
    <xdr:from>
      <xdr:col>6</xdr:col>
      <xdr:colOff>422275</xdr:colOff>
      <xdr:row>49</xdr:row>
      <xdr:rowOff>110505</xdr:rowOff>
    </xdr:from>
    <xdr:to>
      <xdr:col>6</xdr:col>
      <xdr:colOff>600075</xdr:colOff>
      <xdr:row>49</xdr:row>
      <xdr:rowOff>110505</xdr:rowOff>
    </xdr:to>
    <xdr:cxnSp macro="">
      <xdr:nvCxnSpPr>
        <xdr:cNvPr id="120" name="直線コネクタ 119"/>
        <xdr:cNvCxnSpPr/>
      </xdr:nvCxnSpPr>
      <xdr:spPr>
        <a:xfrm>
          <a:off x="4546600" y="8511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154591</xdr:rowOff>
    </xdr:from>
    <xdr:to>
      <xdr:col>6</xdr:col>
      <xdr:colOff>511175</xdr:colOff>
      <xdr:row>55</xdr:row>
      <xdr:rowOff>44243</xdr:rowOff>
    </xdr:to>
    <xdr:cxnSp macro="">
      <xdr:nvCxnSpPr>
        <xdr:cNvPr id="121" name="直線コネクタ 120"/>
        <xdr:cNvCxnSpPr/>
      </xdr:nvCxnSpPr>
      <xdr:spPr>
        <a:xfrm flipV="1">
          <a:off x="3797300" y="9412891"/>
          <a:ext cx="838200" cy="61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131662</xdr:rowOff>
    </xdr:from>
    <xdr:ext cx="534377" cy="259045"/>
    <xdr:sp macro="" textlink="">
      <xdr:nvSpPr>
        <xdr:cNvPr id="122" name="総務費平均値テキスト"/>
        <xdr:cNvSpPr txBox="1"/>
      </xdr:nvSpPr>
      <xdr:spPr>
        <a:xfrm>
          <a:off x="4686300" y="95614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37,780</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153235</xdr:rowOff>
    </xdr:from>
    <xdr:to>
      <xdr:col>6</xdr:col>
      <xdr:colOff>561975</xdr:colOff>
      <xdr:row>56</xdr:row>
      <xdr:rowOff>83385</xdr:rowOff>
    </xdr:to>
    <xdr:sp macro="" textlink="">
      <xdr:nvSpPr>
        <xdr:cNvPr id="123" name="フローチャート : 判断 122"/>
        <xdr:cNvSpPr/>
      </xdr:nvSpPr>
      <xdr:spPr>
        <a:xfrm>
          <a:off x="4584700" y="958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6263</xdr:rowOff>
    </xdr:from>
    <xdr:to>
      <xdr:col>5</xdr:col>
      <xdr:colOff>358775</xdr:colOff>
      <xdr:row>55</xdr:row>
      <xdr:rowOff>44243</xdr:rowOff>
    </xdr:to>
    <xdr:cxnSp macro="">
      <xdr:nvCxnSpPr>
        <xdr:cNvPr id="124" name="直線コネクタ 123"/>
        <xdr:cNvCxnSpPr/>
      </xdr:nvCxnSpPr>
      <xdr:spPr>
        <a:xfrm>
          <a:off x="2908300" y="9264563"/>
          <a:ext cx="889000" cy="209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114274</xdr:rowOff>
    </xdr:from>
    <xdr:to>
      <xdr:col>5</xdr:col>
      <xdr:colOff>409575</xdr:colOff>
      <xdr:row>56</xdr:row>
      <xdr:rowOff>44424</xdr:rowOff>
    </xdr:to>
    <xdr:sp macro="" textlink="">
      <xdr:nvSpPr>
        <xdr:cNvPr id="125" name="フローチャート : 判断 124"/>
        <xdr:cNvSpPr/>
      </xdr:nvSpPr>
      <xdr:spPr>
        <a:xfrm>
          <a:off x="3746500" y="954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35551</xdr:rowOff>
    </xdr:from>
    <xdr:ext cx="534377" cy="259045"/>
    <xdr:sp macro="" textlink="">
      <xdr:nvSpPr>
        <xdr:cNvPr id="126" name="テキスト ボックス 125"/>
        <xdr:cNvSpPr txBox="1"/>
      </xdr:nvSpPr>
      <xdr:spPr>
        <a:xfrm>
          <a:off x="3530111" y="9636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38,973</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6263</xdr:rowOff>
    </xdr:from>
    <xdr:to>
      <xdr:col>4</xdr:col>
      <xdr:colOff>155575</xdr:colOff>
      <xdr:row>55</xdr:row>
      <xdr:rowOff>28862</xdr:rowOff>
    </xdr:to>
    <xdr:cxnSp macro="">
      <xdr:nvCxnSpPr>
        <xdr:cNvPr id="127" name="直線コネクタ 126"/>
        <xdr:cNvCxnSpPr/>
      </xdr:nvCxnSpPr>
      <xdr:spPr>
        <a:xfrm flipV="1">
          <a:off x="2019300" y="9264563"/>
          <a:ext cx="889000" cy="194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53</xdr:row>
      <xdr:rowOff>153398</xdr:rowOff>
    </xdr:from>
    <xdr:to>
      <xdr:col>4</xdr:col>
      <xdr:colOff>206375</xdr:colOff>
      <xdr:row>54</xdr:row>
      <xdr:rowOff>83548</xdr:rowOff>
    </xdr:to>
    <xdr:sp macro="" textlink="">
      <xdr:nvSpPr>
        <xdr:cNvPr id="128" name="フローチャート : 判断 127"/>
        <xdr:cNvSpPr/>
      </xdr:nvSpPr>
      <xdr:spPr>
        <a:xfrm>
          <a:off x="2857500" y="924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74675</xdr:rowOff>
    </xdr:from>
    <xdr:ext cx="534377" cy="259045"/>
    <xdr:sp macro="" textlink="">
      <xdr:nvSpPr>
        <xdr:cNvPr id="129" name="テキスト ボックス 128"/>
        <xdr:cNvSpPr txBox="1"/>
      </xdr:nvSpPr>
      <xdr:spPr>
        <a:xfrm>
          <a:off x="2641111" y="9332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48,275</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94633</xdr:rowOff>
    </xdr:from>
    <xdr:to>
      <xdr:col>2</xdr:col>
      <xdr:colOff>638175</xdr:colOff>
      <xdr:row>55</xdr:row>
      <xdr:rowOff>28862</xdr:rowOff>
    </xdr:to>
    <xdr:cxnSp macro="">
      <xdr:nvCxnSpPr>
        <xdr:cNvPr id="130" name="直線コネクタ 129"/>
        <xdr:cNvCxnSpPr/>
      </xdr:nvCxnSpPr>
      <xdr:spPr>
        <a:xfrm>
          <a:off x="1130300" y="9352933"/>
          <a:ext cx="889000" cy="105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53</xdr:row>
      <xdr:rowOff>758</xdr:rowOff>
    </xdr:from>
    <xdr:to>
      <xdr:col>3</xdr:col>
      <xdr:colOff>3175</xdr:colOff>
      <xdr:row>53</xdr:row>
      <xdr:rowOff>102358</xdr:rowOff>
    </xdr:to>
    <xdr:sp macro="" textlink="">
      <xdr:nvSpPr>
        <xdr:cNvPr id="131" name="フローチャート : 判断 130"/>
        <xdr:cNvSpPr/>
      </xdr:nvSpPr>
      <xdr:spPr>
        <a:xfrm>
          <a:off x="1968500" y="908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51</xdr:row>
      <xdr:rowOff>118885</xdr:rowOff>
    </xdr:from>
    <xdr:ext cx="534377" cy="259045"/>
    <xdr:sp macro="" textlink="">
      <xdr:nvSpPr>
        <xdr:cNvPr id="132" name="テキスト ボックス 131"/>
        <xdr:cNvSpPr txBox="1"/>
      </xdr:nvSpPr>
      <xdr:spPr>
        <a:xfrm>
          <a:off x="1752111" y="8862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52,949</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137951</xdr:rowOff>
    </xdr:from>
    <xdr:to>
      <xdr:col>1</xdr:col>
      <xdr:colOff>485775</xdr:colOff>
      <xdr:row>55</xdr:row>
      <xdr:rowOff>68101</xdr:rowOff>
    </xdr:to>
    <xdr:sp macro="" textlink="">
      <xdr:nvSpPr>
        <xdr:cNvPr id="133" name="フローチャート : 判断 132"/>
        <xdr:cNvSpPr/>
      </xdr:nvSpPr>
      <xdr:spPr>
        <a:xfrm>
          <a:off x="1079500" y="9396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59228</xdr:rowOff>
    </xdr:from>
    <xdr:ext cx="534377" cy="259045"/>
    <xdr:sp macro="" textlink="">
      <xdr:nvSpPr>
        <xdr:cNvPr id="134" name="テキスト ボックス 133"/>
        <xdr:cNvSpPr txBox="1"/>
      </xdr:nvSpPr>
      <xdr:spPr>
        <a:xfrm>
          <a:off x="863111" y="9488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43,498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103791</xdr:rowOff>
    </xdr:from>
    <xdr:to>
      <xdr:col>6</xdr:col>
      <xdr:colOff>561975</xdr:colOff>
      <xdr:row>55</xdr:row>
      <xdr:rowOff>33941</xdr:rowOff>
    </xdr:to>
    <xdr:sp macro="" textlink="">
      <xdr:nvSpPr>
        <xdr:cNvPr id="140" name="円/楕円 139"/>
        <xdr:cNvSpPr/>
      </xdr:nvSpPr>
      <xdr:spPr>
        <a:xfrm>
          <a:off x="4584700" y="936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126668</xdr:rowOff>
    </xdr:from>
    <xdr:ext cx="534377" cy="259045"/>
    <xdr:sp macro="" textlink="">
      <xdr:nvSpPr>
        <xdr:cNvPr id="141" name="総務費該当値テキスト"/>
        <xdr:cNvSpPr txBox="1"/>
      </xdr:nvSpPr>
      <xdr:spPr>
        <a:xfrm>
          <a:off x="4686300" y="9213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44,544</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164893</xdr:rowOff>
    </xdr:from>
    <xdr:to>
      <xdr:col>5</xdr:col>
      <xdr:colOff>409575</xdr:colOff>
      <xdr:row>55</xdr:row>
      <xdr:rowOff>95043</xdr:rowOff>
    </xdr:to>
    <xdr:sp macro="" textlink="">
      <xdr:nvSpPr>
        <xdr:cNvPr id="142" name="円/楕円 141"/>
        <xdr:cNvSpPr/>
      </xdr:nvSpPr>
      <xdr:spPr>
        <a:xfrm>
          <a:off x="3746500" y="942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53</xdr:row>
      <xdr:rowOff>111570</xdr:rowOff>
    </xdr:from>
    <xdr:ext cx="534377" cy="259045"/>
    <xdr:sp macro="" textlink="">
      <xdr:nvSpPr>
        <xdr:cNvPr id="143" name="テキスト ボックス 142"/>
        <xdr:cNvSpPr txBox="1"/>
      </xdr:nvSpPr>
      <xdr:spPr>
        <a:xfrm>
          <a:off x="3530111" y="9198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42,673</a:t>
          </a:r>
          <a:endParaRPr kumimoji="1" lang="ja-JP" altLang="en-US" sz="1000" b="1">
            <a:solidFill>
              <a:srgbClr val="FF0000"/>
            </a:solidFill>
            <a:latin typeface="ＭＳ Ｐゴシック"/>
          </a:endParaRPr>
        </a:p>
      </xdr:txBody>
    </xdr:sp>
    <xdr:clientData/>
  </xdr:oneCellAnchor>
  <xdr:twoCellAnchor>
    <xdr:from>
      <xdr:col>4</xdr:col>
      <xdr:colOff>104775</xdr:colOff>
      <xdr:row>53</xdr:row>
      <xdr:rowOff>126913</xdr:rowOff>
    </xdr:from>
    <xdr:to>
      <xdr:col>4</xdr:col>
      <xdr:colOff>206375</xdr:colOff>
      <xdr:row>54</xdr:row>
      <xdr:rowOff>57063</xdr:rowOff>
    </xdr:to>
    <xdr:sp macro="" textlink="">
      <xdr:nvSpPr>
        <xdr:cNvPr id="144" name="円/楕円 143"/>
        <xdr:cNvSpPr/>
      </xdr:nvSpPr>
      <xdr:spPr>
        <a:xfrm>
          <a:off x="2857500" y="921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73590</xdr:rowOff>
    </xdr:from>
    <xdr:ext cx="534377" cy="259045"/>
    <xdr:sp macro="" textlink="">
      <xdr:nvSpPr>
        <xdr:cNvPr id="145" name="テキスト ボックス 144"/>
        <xdr:cNvSpPr txBox="1"/>
      </xdr:nvSpPr>
      <xdr:spPr>
        <a:xfrm>
          <a:off x="2641111" y="898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49,086</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149512</xdr:rowOff>
    </xdr:from>
    <xdr:to>
      <xdr:col>3</xdr:col>
      <xdr:colOff>3175</xdr:colOff>
      <xdr:row>55</xdr:row>
      <xdr:rowOff>79662</xdr:rowOff>
    </xdr:to>
    <xdr:sp macro="" textlink="">
      <xdr:nvSpPr>
        <xdr:cNvPr id="146" name="円/楕円 145"/>
        <xdr:cNvSpPr/>
      </xdr:nvSpPr>
      <xdr:spPr>
        <a:xfrm>
          <a:off x="1968500" y="940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70789</xdr:rowOff>
    </xdr:from>
    <xdr:ext cx="534377" cy="259045"/>
    <xdr:sp macro="" textlink="">
      <xdr:nvSpPr>
        <xdr:cNvPr id="147" name="テキスト ボックス 146"/>
        <xdr:cNvSpPr txBox="1"/>
      </xdr:nvSpPr>
      <xdr:spPr>
        <a:xfrm>
          <a:off x="1752111" y="9500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43,144</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43833</xdr:rowOff>
    </xdr:from>
    <xdr:to>
      <xdr:col>1</xdr:col>
      <xdr:colOff>485775</xdr:colOff>
      <xdr:row>54</xdr:row>
      <xdr:rowOff>145433</xdr:rowOff>
    </xdr:to>
    <xdr:sp macro="" textlink="">
      <xdr:nvSpPr>
        <xdr:cNvPr id="148" name="円/楕円 147"/>
        <xdr:cNvSpPr/>
      </xdr:nvSpPr>
      <xdr:spPr>
        <a:xfrm>
          <a:off x="1079500" y="9302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52</xdr:row>
      <xdr:rowOff>161960</xdr:rowOff>
    </xdr:from>
    <xdr:ext cx="534377" cy="259045"/>
    <xdr:sp macro="" textlink="">
      <xdr:nvSpPr>
        <xdr:cNvPr id="149" name="テキスト ボックス 148"/>
        <xdr:cNvSpPr txBox="1"/>
      </xdr:nvSpPr>
      <xdr:spPr>
        <a:xfrm>
          <a:off x="863111" y="9077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46,380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60" name="テキスト ボックス 159"/>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1" name="直線コネクタ 160"/>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2" name="テキスト ボックス 161"/>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3" name="直線コネクタ 162"/>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4" name="テキスト ボックス 163"/>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5" name="直線コネクタ 164"/>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6" name="テキスト ボックス 165"/>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7" name="直線コネクタ 166"/>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8" name="テキスト ボックス 167"/>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97322</xdr:rowOff>
    </xdr:from>
    <xdr:to>
      <xdr:col>6</xdr:col>
      <xdr:colOff>510540</xdr:colOff>
      <xdr:row>78</xdr:row>
      <xdr:rowOff>138206</xdr:rowOff>
    </xdr:to>
    <xdr:cxnSp macro="">
      <xdr:nvCxnSpPr>
        <xdr:cNvPr id="172" name="直線コネクタ 171"/>
        <xdr:cNvCxnSpPr/>
      </xdr:nvCxnSpPr>
      <xdr:spPr>
        <a:xfrm flipV="1">
          <a:off x="4633595" y="12098822"/>
          <a:ext cx="1270" cy="1412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142033</xdr:rowOff>
    </xdr:from>
    <xdr:ext cx="599010" cy="259045"/>
    <xdr:sp macro="" textlink="">
      <xdr:nvSpPr>
        <xdr:cNvPr id="173" name="民生費最小値テキスト"/>
        <xdr:cNvSpPr txBox="1"/>
      </xdr:nvSpPr>
      <xdr:spPr>
        <a:xfrm>
          <a:off x="4686300" y="13515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100,327</a:t>
          </a:r>
          <a:endParaRPr kumimoji="1" lang="ja-JP" altLang="en-US" sz="1000" b="1">
            <a:latin typeface="ＭＳ Ｐゴシック"/>
          </a:endParaRPr>
        </a:p>
      </xdr:txBody>
    </xdr:sp>
    <xdr:clientData/>
  </xdr:oneCellAnchor>
  <xdr:twoCellAnchor>
    <xdr:from>
      <xdr:col>6</xdr:col>
      <xdr:colOff>422275</xdr:colOff>
      <xdr:row>78</xdr:row>
      <xdr:rowOff>138206</xdr:rowOff>
    </xdr:from>
    <xdr:to>
      <xdr:col>6</xdr:col>
      <xdr:colOff>600075</xdr:colOff>
      <xdr:row>78</xdr:row>
      <xdr:rowOff>138206</xdr:rowOff>
    </xdr:to>
    <xdr:cxnSp macro="">
      <xdr:nvCxnSpPr>
        <xdr:cNvPr id="174" name="直線コネクタ 173"/>
        <xdr:cNvCxnSpPr/>
      </xdr:nvCxnSpPr>
      <xdr:spPr>
        <a:xfrm>
          <a:off x="4546600" y="13511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43999</xdr:rowOff>
    </xdr:from>
    <xdr:ext cx="599010" cy="259045"/>
    <xdr:sp macro="" textlink="">
      <xdr:nvSpPr>
        <xdr:cNvPr id="175" name="民生費最大値テキスト"/>
        <xdr:cNvSpPr txBox="1"/>
      </xdr:nvSpPr>
      <xdr:spPr>
        <a:xfrm>
          <a:off x="4686300" y="11874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409,269</a:t>
          </a:r>
          <a:endParaRPr kumimoji="1" lang="ja-JP" altLang="en-US" sz="1000" b="1">
            <a:latin typeface="ＭＳ Ｐゴシック"/>
          </a:endParaRPr>
        </a:p>
      </xdr:txBody>
    </xdr:sp>
    <xdr:clientData/>
  </xdr:oneCellAnchor>
  <xdr:twoCellAnchor>
    <xdr:from>
      <xdr:col>6</xdr:col>
      <xdr:colOff>422275</xdr:colOff>
      <xdr:row>70</xdr:row>
      <xdr:rowOff>97322</xdr:rowOff>
    </xdr:from>
    <xdr:to>
      <xdr:col>6</xdr:col>
      <xdr:colOff>600075</xdr:colOff>
      <xdr:row>70</xdr:row>
      <xdr:rowOff>97322</xdr:rowOff>
    </xdr:to>
    <xdr:cxnSp macro="">
      <xdr:nvCxnSpPr>
        <xdr:cNvPr id="176" name="直線コネクタ 175"/>
        <xdr:cNvCxnSpPr/>
      </xdr:nvCxnSpPr>
      <xdr:spPr>
        <a:xfrm>
          <a:off x="4546600" y="1209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148748</xdr:rowOff>
    </xdr:from>
    <xdr:to>
      <xdr:col>6</xdr:col>
      <xdr:colOff>511175</xdr:colOff>
      <xdr:row>77</xdr:row>
      <xdr:rowOff>169459</xdr:rowOff>
    </xdr:to>
    <xdr:cxnSp macro="">
      <xdr:nvCxnSpPr>
        <xdr:cNvPr id="177" name="直線コネクタ 176"/>
        <xdr:cNvCxnSpPr/>
      </xdr:nvCxnSpPr>
      <xdr:spPr>
        <a:xfrm flipV="1">
          <a:off x="3797300" y="13350398"/>
          <a:ext cx="838200" cy="20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52405</xdr:rowOff>
    </xdr:from>
    <xdr:ext cx="599010" cy="259045"/>
    <xdr:sp macro="" textlink="">
      <xdr:nvSpPr>
        <xdr:cNvPr id="178" name="民生費平均値テキスト"/>
        <xdr:cNvSpPr txBox="1"/>
      </xdr:nvSpPr>
      <xdr:spPr>
        <a:xfrm>
          <a:off x="4686300" y="130826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150,486</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29528</xdr:rowOff>
    </xdr:from>
    <xdr:to>
      <xdr:col>6</xdr:col>
      <xdr:colOff>561975</xdr:colOff>
      <xdr:row>77</xdr:row>
      <xdr:rowOff>131128</xdr:rowOff>
    </xdr:to>
    <xdr:sp macro="" textlink="">
      <xdr:nvSpPr>
        <xdr:cNvPr id="179" name="フローチャート : 判断 178"/>
        <xdr:cNvSpPr/>
      </xdr:nvSpPr>
      <xdr:spPr>
        <a:xfrm>
          <a:off x="4584700" y="13231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169459</xdr:rowOff>
    </xdr:from>
    <xdr:to>
      <xdr:col>5</xdr:col>
      <xdr:colOff>358775</xdr:colOff>
      <xdr:row>78</xdr:row>
      <xdr:rowOff>39125</xdr:rowOff>
    </xdr:to>
    <xdr:cxnSp macro="">
      <xdr:nvCxnSpPr>
        <xdr:cNvPr id="180" name="直線コネクタ 179"/>
        <xdr:cNvCxnSpPr/>
      </xdr:nvCxnSpPr>
      <xdr:spPr>
        <a:xfrm flipV="1">
          <a:off x="2908300" y="13371109"/>
          <a:ext cx="889000" cy="4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35737</xdr:rowOff>
    </xdr:from>
    <xdr:to>
      <xdr:col>5</xdr:col>
      <xdr:colOff>409575</xdr:colOff>
      <xdr:row>77</xdr:row>
      <xdr:rowOff>137337</xdr:rowOff>
    </xdr:to>
    <xdr:sp macro="" textlink="">
      <xdr:nvSpPr>
        <xdr:cNvPr id="181" name="フローチャート : 判断 180"/>
        <xdr:cNvSpPr/>
      </xdr:nvSpPr>
      <xdr:spPr>
        <a:xfrm>
          <a:off x="3746500" y="1323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153864</xdr:rowOff>
    </xdr:from>
    <xdr:ext cx="599010" cy="259045"/>
    <xdr:sp macro="" textlink="">
      <xdr:nvSpPr>
        <xdr:cNvPr id="182" name="テキスト ボックス 181"/>
        <xdr:cNvSpPr txBox="1"/>
      </xdr:nvSpPr>
      <xdr:spPr>
        <a:xfrm>
          <a:off x="3497794" y="13012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149,128</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39125</xdr:rowOff>
    </xdr:from>
    <xdr:to>
      <xdr:col>4</xdr:col>
      <xdr:colOff>155575</xdr:colOff>
      <xdr:row>78</xdr:row>
      <xdr:rowOff>52950</xdr:rowOff>
    </xdr:to>
    <xdr:cxnSp macro="">
      <xdr:nvCxnSpPr>
        <xdr:cNvPr id="183" name="直線コネクタ 182"/>
        <xdr:cNvCxnSpPr/>
      </xdr:nvCxnSpPr>
      <xdr:spPr>
        <a:xfrm flipV="1">
          <a:off x="2019300" y="13412225"/>
          <a:ext cx="889000" cy="1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61578</xdr:rowOff>
    </xdr:from>
    <xdr:to>
      <xdr:col>4</xdr:col>
      <xdr:colOff>206375</xdr:colOff>
      <xdr:row>77</xdr:row>
      <xdr:rowOff>163178</xdr:rowOff>
    </xdr:to>
    <xdr:sp macro="" textlink="">
      <xdr:nvSpPr>
        <xdr:cNvPr id="184" name="フローチャート : 判断 183"/>
        <xdr:cNvSpPr/>
      </xdr:nvSpPr>
      <xdr:spPr>
        <a:xfrm>
          <a:off x="2857500" y="13263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8255</xdr:rowOff>
    </xdr:from>
    <xdr:ext cx="599010" cy="259045"/>
    <xdr:sp macro="" textlink="">
      <xdr:nvSpPr>
        <xdr:cNvPr id="185" name="テキスト ボックス 184"/>
        <xdr:cNvSpPr txBox="1"/>
      </xdr:nvSpPr>
      <xdr:spPr>
        <a:xfrm>
          <a:off x="2608794" y="13038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143,476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52950</xdr:rowOff>
    </xdr:from>
    <xdr:to>
      <xdr:col>2</xdr:col>
      <xdr:colOff>638175</xdr:colOff>
      <xdr:row>78</xdr:row>
      <xdr:rowOff>56069</xdr:rowOff>
    </xdr:to>
    <xdr:cxnSp macro="">
      <xdr:nvCxnSpPr>
        <xdr:cNvPr id="186" name="直線コネクタ 185"/>
        <xdr:cNvCxnSpPr/>
      </xdr:nvCxnSpPr>
      <xdr:spPr>
        <a:xfrm flipV="1">
          <a:off x="1130300" y="13426050"/>
          <a:ext cx="889000" cy="3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77434</xdr:rowOff>
    </xdr:from>
    <xdr:to>
      <xdr:col>3</xdr:col>
      <xdr:colOff>3175</xdr:colOff>
      <xdr:row>78</xdr:row>
      <xdr:rowOff>7584</xdr:rowOff>
    </xdr:to>
    <xdr:sp macro="" textlink="">
      <xdr:nvSpPr>
        <xdr:cNvPr id="187" name="フローチャート : 判断 186"/>
        <xdr:cNvSpPr/>
      </xdr:nvSpPr>
      <xdr:spPr>
        <a:xfrm>
          <a:off x="1968500" y="13279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24111</xdr:rowOff>
    </xdr:from>
    <xdr:ext cx="599010" cy="259045"/>
    <xdr:sp macro="" textlink="">
      <xdr:nvSpPr>
        <xdr:cNvPr id="188" name="テキスト ボックス 187"/>
        <xdr:cNvSpPr txBox="1"/>
      </xdr:nvSpPr>
      <xdr:spPr>
        <a:xfrm>
          <a:off x="1719794" y="13054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140,008</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81328</xdr:rowOff>
    </xdr:from>
    <xdr:to>
      <xdr:col>1</xdr:col>
      <xdr:colOff>485775</xdr:colOff>
      <xdr:row>78</xdr:row>
      <xdr:rowOff>11478</xdr:rowOff>
    </xdr:to>
    <xdr:sp macro="" textlink="">
      <xdr:nvSpPr>
        <xdr:cNvPr id="189" name="フローチャート : 判断 188"/>
        <xdr:cNvSpPr/>
      </xdr:nvSpPr>
      <xdr:spPr>
        <a:xfrm>
          <a:off x="1079500" y="1328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28005</xdr:rowOff>
    </xdr:from>
    <xdr:ext cx="599010" cy="259045"/>
    <xdr:sp macro="" textlink="">
      <xdr:nvSpPr>
        <xdr:cNvPr id="190" name="テキスト ボックス 189"/>
        <xdr:cNvSpPr txBox="1"/>
      </xdr:nvSpPr>
      <xdr:spPr>
        <a:xfrm>
          <a:off x="830794" y="13058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97948</xdr:rowOff>
    </xdr:from>
    <xdr:to>
      <xdr:col>6</xdr:col>
      <xdr:colOff>561975</xdr:colOff>
      <xdr:row>78</xdr:row>
      <xdr:rowOff>28098</xdr:rowOff>
    </xdr:to>
    <xdr:sp macro="" textlink="">
      <xdr:nvSpPr>
        <xdr:cNvPr id="196" name="円/楕円 195"/>
        <xdr:cNvSpPr/>
      </xdr:nvSpPr>
      <xdr:spPr>
        <a:xfrm>
          <a:off x="4584700" y="13299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76375</xdr:rowOff>
    </xdr:from>
    <xdr:ext cx="599010" cy="259045"/>
    <xdr:sp macro="" textlink="">
      <xdr:nvSpPr>
        <xdr:cNvPr id="197" name="民生費該当値テキスト"/>
        <xdr:cNvSpPr txBox="1"/>
      </xdr:nvSpPr>
      <xdr:spPr>
        <a:xfrm>
          <a:off x="4686300" y="13278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135,521</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118659</xdr:rowOff>
    </xdr:from>
    <xdr:to>
      <xdr:col>5</xdr:col>
      <xdr:colOff>409575</xdr:colOff>
      <xdr:row>78</xdr:row>
      <xdr:rowOff>48809</xdr:rowOff>
    </xdr:to>
    <xdr:sp macro="" textlink="">
      <xdr:nvSpPr>
        <xdr:cNvPr id="198" name="円/楕円 197"/>
        <xdr:cNvSpPr/>
      </xdr:nvSpPr>
      <xdr:spPr>
        <a:xfrm>
          <a:off x="3746500" y="13320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39936</xdr:rowOff>
    </xdr:from>
    <xdr:ext cx="599010" cy="259045"/>
    <xdr:sp macro="" textlink="">
      <xdr:nvSpPr>
        <xdr:cNvPr id="199" name="テキスト ボックス 198"/>
        <xdr:cNvSpPr txBox="1"/>
      </xdr:nvSpPr>
      <xdr:spPr>
        <a:xfrm>
          <a:off x="3497794" y="13413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130,991</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159775</xdr:rowOff>
    </xdr:from>
    <xdr:to>
      <xdr:col>4</xdr:col>
      <xdr:colOff>206375</xdr:colOff>
      <xdr:row>78</xdr:row>
      <xdr:rowOff>89925</xdr:rowOff>
    </xdr:to>
    <xdr:sp macro="" textlink="">
      <xdr:nvSpPr>
        <xdr:cNvPr id="200" name="円/楕円 199"/>
        <xdr:cNvSpPr/>
      </xdr:nvSpPr>
      <xdr:spPr>
        <a:xfrm>
          <a:off x="2857500" y="1336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81052</xdr:rowOff>
    </xdr:from>
    <xdr:ext cx="599010" cy="259045"/>
    <xdr:sp macro="" textlink="">
      <xdr:nvSpPr>
        <xdr:cNvPr id="201" name="テキスト ボックス 200"/>
        <xdr:cNvSpPr txBox="1"/>
      </xdr:nvSpPr>
      <xdr:spPr>
        <a:xfrm>
          <a:off x="2608794" y="13454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121,998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2150</xdr:rowOff>
    </xdr:from>
    <xdr:to>
      <xdr:col>3</xdr:col>
      <xdr:colOff>3175</xdr:colOff>
      <xdr:row>78</xdr:row>
      <xdr:rowOff>103750</xdr:rowOff>
    </xdr:to>
    <xdr:sp macro="" textlink="">
      <xdr:nvSpPr>
        <xdr:cNvPr id="202" name="円/楕円 201"/>
        <xdr:cNvSpPr/>
      </xdr:nvSpPr>
      <xdr:spPr>
        <a:xfrm>
          <a:off x="1968500" y="1337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94877</xdr:rowOff>
    </xdr:from>
    <xdr:ext cx="599010" cy="259045"/>
    <xdr:sp macro="" textlink="">
      <xdr:nvSpPr>
        <xdr:cNvPr id="203" name="テキスト ボックス 202"/>
        <xdr:cNvSpPr txBox="1"/>
      </xdr:nvSpPr>
      <xdr:spPr>
        <a:xfrm>
          <a:off x="1719794" y="13467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118,974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5269</xdr:rowOff>
    </xdr:from>
    <xdr:to>
      <xdr:col>1</xdr:col>
      <xdr:colOff>485775</xdr:colOff>
      <xdr:row>78</xdr:row>
      <xdr:rowOff>106869</xdr:rowOff>
    </xdr:to>
    <xdr:sp macro="" textlink="">
      <xdr:nvSpPr>
        <xdr:cNvPr id="204" name="円/楕円 203"/>
        <xdr:cNvSpPr/>
      </xdr:nvSpPr>
      <xdr:spPr>
        <a:xfrm>
          <a:off x="1079500" y="13378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97996</xdr:rowOff>
    </xdr:from>
    <xdr:ext cx="599010" cy="259045"/>
    <xdr:sp macro="" textlink="">
      <xdr:nvSpPr>
        <xdr:cNvPr id="205" name="テキスト ボックス 204"/>
        <xdr:cNvSpPr txBox="1"/>
      </xdr:nvSpPr>
      <xdr:spPr>
        <a:xfrm>
          <a:off x="830794" y="13471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118,292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48,280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8" name="テキスト ボックス 217"/>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0" name="テキスト ボックス 219"/>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2" name="テキスト ボックス 221"/>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4" name="テキスト ボックス 223"/>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6" name="テキスト ボックス 225"/>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28" name="テキスト ボックス 227"/>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30" name="テキスト ボックス 229"/>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120301</xdr:rowOff>
    </xdr:from>
    <xdr:to>
      <xdr:col>6</xdr:col>
      <xdr:colOff>510540</xdr:colOff>
      <xdr:row>98</xdr:row>
      <xdr:rowOff>51885</xdr:rowOff>
    </xdr:to>
    <xdr:cxnSp macro="">
      <xdr:nvCxnSpPr>
        <xdr:cNvPr id="232" name="直線コネクタ 231"/>
        <xdr:cNvCxnSpPr/>
      </xdr:nvCxnSpPr>
      <xdr:spPr>
        <a:xfrm flipV="1">
          <a:off x="4633595" y="15550801"/>
          <a:ext cx="1270" cy="1303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55712</xdr:rowOff>
    </xdr:from>
    <xdr:ext cx="534377" cy="259045"/>
    <xdr:sp macro="" textlink="">
      <xdr:nvSpPr>
        <xdr:cNvPr id="233" name="衛生費最小値テキスト"/>
        <xdr:cNvSpPr txBox="1"/>
      </xdr:nvSpPr>
      <xdr:spPr>
        <a:xfrm>
          <a:off x="4686300" y="1685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16,689</a:t>
          </a:r>
          <a:endParaRPr kumimoji="1" lang="ja-JP" altLang="en-US" sz="1000" b="1">
            <a:latin typeface="ＭＳ Ｐゴシック"/>
          </a:endParaRPr>
        </a:p>
      </xdr:txBody>
    </xdr:sp>
    <xdr:clientData/>
  </xdr:oneCellAnchor>
  <xdr:twoCellAnchor>
    <xdr:from>
      <xdr:col>6</xdr:col>
      <xdr:colOff>422275</xdr:colOff>
      <xdr:row>98</xdr:row>
      <xdr:rowOff>51885</xdr:rowOff>
    </xdr:from>
    <xdr:to>
      <xdr:col>6</xdr:col>
      <xdr:colOff>600075</xdr:colOff>
      <xdr:row>98</xdr:row>
      <xdr:rowOff>51885</xdr:rowOff>
    </xdr:to>
    <xdr:cxnSp macro="">
      <xdr:nvCxnSpPr>
        <xdr:cNvPr id="234" name="直線コネクタ 233"/>
        <xdr:cNvCxnSpPr/>
      </xdr:nvCxnSpPr>
      <xdr:spPr>
        <a:xfrm>
          <a:off x="4546600" y="1685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66978</xdr:rowOff>
    </xdr:from>
    <xdr:ext cx="534377" cy="259045"/>
    <xdr:sp macro="" textlink="">
      <xdr:nvSpPr>
        <xdr:cNvPr id="235" name="衛生費最大値テキスト"/>
        <xdr:cNvSpPr txBox="1"/>
      </xdr:nvSpPr>
      <xdr:spPr>
        <a:xfrm>
          <a:off x="4686300" y="1532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56,594</a:t>
          </a:r>
          <a:endParaRPr kumimoji="1" lang="ja-JP" altLang="en-US" sz="1000" b="1">
            <a:latin typeface="ＭＳ Ｐゴシック"/>
          </a:endParaRPr>
        </a:p>
      </xdr:txBody>
    </xdr:sp>
    <xdr:clientData/>
  </xdr:oneCellAnchor>
  <xdr:twoCellAnchor>
    <xdr:from>
      <xdr:col>6</xdr:col>
      <xdr:colOff>422275</xdr:colOff>
      <xdr:row>90</xdr:row>
      <xdr:rowOff>120301</xdr:rowOff>
    </xdr:from>
    <xdr:to>
      <xdr:col>6</xdr:col>
      <xdr:colOff>600075</xdr:colOff>
      <xdr:row>90</xdr:row>
      <xdr:rowOff>120301</xdr:rowOff>
    </xdr:to>
    <xdr:cxnSp macro="">
      <xdr:nvCxnSpPr>
        <xdr:cNvPr id="236" name="直線コネクタ 235"/>
        <xdr:cNvCxnSpPr/>
      </xdr:nvCxnSpPr>
      <xdr:spPr>
        <a:xfrm>
          <a:off x="4546600" y="15550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90</xdr:row>
      <xdr:rowOff>120301</xdr:rowOff>
    </xdr:from>
    <xdr:to>
      <xdr:col>6</xdr:col>
      <xdr:colOff>511175</xdr:colOff>
      <xdr:row>92</xdr:row>
      <xdr:rowOff>2442</xdr:rowOff>
    </xdr:to>
    <xdr:cxnSp macro="">
      <xdr:nvCxnSpPr>
        <xdr:cNvPr id="237" name="直線コネクタ 236"/>
        <xdr:cNvCxnSpPr/>
      </xdr:nvCxnSpPr>
      <xdr:spPr>
        <a:xfrm flipV="1">
          <a:off x="3797300" y="15550801"/>
          <a:ext cx="838200" cy="225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53742</xdr:rowOff>
    </xdr:from>
    <xdr:ext cx="534377" cy="259045"/>
    <xdr:sp macro="" textlink="">
      <xdr:nvSpPr>
        <xdr:cNvPr id="238" name="衛生費平均値テキスト"/>
        <xdr:cNvSpPr txBox="1"/>
      </xdr:nvSpPr>
      <xdr:spPr>
        <a:xfrm>
          <a:off x="4686300" y="163414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30,166</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75315</xdr:rowOff>
    </xdr:from>
    <xdr:to>
      <xdr:col>6</xdr:col>
      <xdr:colOff>561975</xdr:colOff>
      <xdr:row>96</xdr:row>
      <xdr:rowOff>5465</xdr:rowOff>
    </xdr:to>
    <xdr:sp macro="" textlink="">
      <xdr:nvSpPr>
        <xdr:cNvPr id="239" name="フローチャート : 判断 238"/>
        <xdr:cNvSpPr/>
      </xdr:nvSpPr>
      <xdr:spPr>
        <a:xfrm>
          <a:off x="4584700" y="16363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92</xdr:row>
      <xdr:rowOff>2442</xdr:rowOff>
    </xdr:from>
    <xdr:to>
      <xdr:col>5</xdr:col>
      <xdr:colOff>358775</xdr:colOff>
      <xdr:row>94</xdr:row>
      <xdr:rowOff>160502</xdr:rowOff>
    </xdr:to>
    <xdr:cxnSp macro="">
      <xdr:nvCxnSpPr>
        <xdr:cNvPr id="240" name="直線コネクタ 239"/>
        <xdr:cNvCxnSpPr/>
      </xdr:nvCxnSpPr>
      <xdr:spPr>
        <a:xfrm flipV="1">
          <a:off x="2908300" y="15775842"/>
          <a:ext cx="889000" cy="50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65191</xdr:rowOff>
    </xdr:from>
    <xdr:to>
      <xdr:col>5</xdr:col>
      <xdr:colOff>409575</xdr:colOff>
      <xdr:row>95</xdr:row>
      <xdr:rowOff>166791</xdr:rowOff>
    </xdr:to>
    <xdr:sp macro="" textlink="">
      <xdr:nvSpPr>
        <xdr:cNvPr id="241" name="フローチャート : 判断 240"/>
        <xdr:cNvSpPr/>
      </xdr:nvSpPr>
      <xdr:spPr>
        <a:xfrm>
          <a:off x="3746500" y="16352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157918</xdr:rowOff>
    </xdr:from>
    <xdr:ext cx="534377" cy="259045"/>
    <xdr:sp macro="" textlink="">
      <xdr:nvSpPr>
        <xdr:cNvPr id="242" name="テキスト ボックス 241"/>
        <xdr:cNvSpPr txBox="1"/>
      </xdr:nvSpPr>
      <xdr:spPr>
        <a:xfrm>
          <a:off x="3530111" y="1644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30,476</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160502</xdr:rowOff>
    </xdr:from>
    <xdr:to>
      <xdr:col>4</xdr:col>
      <xdr:colOff>155575</xdr:colOff>
      <xdr:row>95</xdr:row>
      <xdr:rowOff>103319</xdr:rowOff>
    </xdr:to>
    <xdr:cxnSp macro="">
      <xdr:nvCxnSpPr>
        <xdr:cNvPr id="243" name="直線コネクタ 242"/>
        <xdr:cNvCxnSpPr/>
      </xdr:nvCxnSpPr>
      <xdr:spPr>
        <a:xfrm flipV="1">
          <a:off x="2019300" y="16276802"/>
          <a:ext cx="889000" cy="114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105392</xdr:rowOff>
    </xdr:from>
    <xdr:to>
      <xdr:col>4</xdr:col>
      <xdr:colOff>206375</xdr:colOff>
      <xdr:row>96</xdr:row>
      <xdr:rowOff>35542</xdr:rowOff>
    </xdr:to>
    <xdr:sp macro="" textlink="">
      <xdr:nvSpPr>
        <xdr:cNvPr id="244" name="フローチャート : 判断 243"/>
        <xdr:cNvSpPr/>
      </xdr:nvSpPr>
      <xdr:spPr>
        <a:xfrm>
          <a:off x="2857500" y="163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26669</xdr:rowOff>
    </xdr:from>
    <xdr:ext cx="534377" cy="259045"/>
    <xdr:sp macro="" textlink="">
      <xdr:nvSpPr>
        <xdr:cNvPr id="245" name="テキスト ボックス 244"/>
        <xdr:cNvSpPr txBox="1"/>
      </xdr:nvSpPr>
      <xdr:spPr>
        <a:xfrm>
          <a:off x="2641111" y="16485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29,245</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103319</xdr:rowOff>
    </xdr:from>
    <xdr:to>
      <xdr:col>2</xdr:col>
      <xdr:colOff>638175</xdr:colOff>
      <xdr:row>95</xdr:row>
      <xdr:rowOff>117396</xdr:rowOff>
    </xdr:to>
    <xdr:cxnSp macro="">
      <xdr:nvCxnSpPr>
        <xdr:cNvPr id="246" name="直線コネクタ 245"/>
        <xdr:cNvCxnSpPr/>
      </xdr:nvCxnSpPr>
      <xdr:spPr>
        <a:xfrm flipV="1">
          <a:off x="1130300" y="16391069"/>
          <a:ext cx="889000" cy="14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100526</xdr:rowOff>
    </xdr:from>
    <xdr:to>
      <xdr:col>3</xdr:col>
      <xdr:colOff>3175</xdr:colOff>
      <xdr:row>96</xdr:row>
      <xdr:rowOff>30676</xdr:rowOff>
    </xdr:to>
    <xdr:sp macro="" textlink="">
      <xdr:nvSpPr>
        <xdr:cNvPr id="247" name="フローチャート : 判断 246"/>
        <xdr:cNvSpPr/>
      </xdr:nvSpPr>
      <xdr:spPr>
        <a:xfrm>
          <a:off x="1968500" y="1638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21803</xdr:rowOff>
    </xdr:from>
    <xdr:ext cx="534377" cy="259045"/>
    <xdr:sp macro="" textlink="">
      <xdr:nvSpPr>
        <xdr:cNvPr id="248" name="テキスト ボックス 247"/>
        <xdr:cNvSpPr txBox="1"/>
      </xdr:nvSpPr>
      <xdr:spPr>
        <a:xfrm>
          <a:off x="1752111" y="16481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29,394</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89684</xdr:rowOff>
    </xdr:from>
    <xdr:to>
      <xdr:col>1</xdr:col>
      <xdr:colOff>485775</xdr:colOff>
      <xdr:row>96</xdr:row>
      <xdr:rowOff>19834</xdr:rowOff>
    </xdr:to>
    <xdr:sp macro="" textlink="">
      <xdr:nvSpPr>
        <xdr:cNvPr id="249" name="フローチャート : 判断 248"/>
        <xdr:cNvSpPr/>
      </xdr:nvSpPr>
      <xdr:spPr>
        <a:xfrm>
          <a:off x="1079500" y="1637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10961</xdr:rowOff>
    </xdr:from>
    <xdr:ext cx="534377" cy="259045"/>
    <xdr:sp macro="" textlink="">
      <xdr:nvSpPr>
        <xdr:cNvPr id="250" name="テキスト ボックス 249"/>
        <xdr:cNvSpPr txBox="1"/>
      </xdr:nvSpPr>
      <xdr:spPr>
        <a:xfrm>
          <a:off x="863111" y="16470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29,726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90</xdr:row>
      <xdr:rowOff>69501</xdr:rowOff>
    </xdr:from>
    <xdr:to>
      <xdr:col>6</xdr:col>
      <xdr:colOff>561975</xdr:colOff>
      <xdr:row>90</xdr:row>
      <xdr:rowOff>171101</xdr:rowOff>
    </xdr:to>
    <xdr:sp macro="" textlink="">
      <xdr:nvSpPr>
        <xdr:cNvPr id="256" name="円/楕円 255"/>
        <xdr:cNvSpPr/>
      </xdr:nvSpPr>
      <xdr:spPr>
        <a:xfrm>
          <a:off x="4584700" y="1550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90</xdr:row>
      <xdr:rowOff>22528</xdr:rowOff>
    </xdr:from>
    <xdr:ext cx="534377" cy="259045"/>
    <xdr:sp macro="" textlink="">
      <xdr:nvSpPr>
        <xdr:cNvPr id="257" name="衛生費該当値テキスト"/>
        <xdr:cNvSpPr txBox="1"/>
      </xdr:nvSpPr>
      <xdr:spPr>
        <a:xfrm>
          <a:off x="4686300" y="15453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56,594</a:t>
          </a:r>
          <a:endParaRPr kumimoji="1" lang="ja-JP" altLang="en-US" sz="1000" b="1">
            <a:solidFill>
              <a:srgbClr val="FF0000"/>
            </a:solidFill>
            <a:latin typeface="ＭＳ Ｐゴシック"/>
          </a:endParaRPr>
        </a:p>
      </xdr:txBody>
    </xdr:sp>
    <xdr:clientData/>
  </xdr:oneCellAnchor>
  <xdr:twoCellAnchor>
    <xdr:from>
      <xdr:col>5</xdr:col>
      <xdr:colOff>307975</xdr:colOff>
      <xdr:row>91</xdr:row>
      <xdr:rowOff>123092</xdr:rowOff>
    </xdr:from>
    <xdr:to>
      <xdr:col>5</xdr:col>
      <xdr:colOff>409575</xdr:colOff>
      <xdr:row>92</xdr:row>
      <xdr:rowOff>53242</xdr:rowOff>
    </xdr:to>
    <xdr:sp macro="" textlink="">
      <xdr:nvSpPr>
        <xdr:cNvPr id="258" name="円/楕円 257"/>
        <xdr:cNvSpPr/>
      </xdr:nvSpPr>
      <xdr:spPr>
        <a:xfrm>
          <a:off x="3746500" y="15725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90</xdr:row>
      <xdr:rowOff>69769</xdr:rowOff>
    </xdr:from>
    <xdr:ext cx="534377" cy="259045"/>
    <xdr:sp macro="" textlink="">
      <xdr:nvSpPr>
        <xdr:cNvPr id="259" name="テキスト ボックス 258"/>
        <xdr:cNvSpPr txBox="1"/>
      </xdr:nvSpPr>
      <xdr:spPr>
        <a:xfrm>
          <a:off x="3530111" y="15500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49,703</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109702</xdr:rowOff>
    </xdr:from>
    <xdr:to>
      <xdr:col>4</xdr:col>
      <xdr:colOff>206375</xdr:colOff>
      <xdr:row>95</xdr:row>
      <xdr:rowOff>39852</xdr:rowOff>
    </xdr:to>
    <xdr:sp macro="" textlink="">
      <xdr:nvSpPr>
        <xdr:cNvPr id="260" name="円/楕円 259"/>
        <xdr:cNvSpPr/>
      </xdr:nvSpPr>
      <xdr:spPr>
        <a:xfrm>
          <a:off x="2857500" y="16226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56379</xdr:rowOff>
    </xdr:from>
    <xdr:ext cx="534377" cy="259045"/>
    <xdr:sp macro="" textlink="">
      <xdr:nvSpPr>
        <xdr:cNvPr id="261" name="テキスト ボックス 260"/>
        <xdr:cNvSpPr txBox="1"/>
      </xdr:nvSpPr>
      <xdr:spPr>
        <a:xfrm>
          <a:off x="2641111" y="16001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34,363</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52519</xdr:rowOff>
    </xdr:from>
    <xdr:to>
      <xdr:col>3</xdr:col>
      <xdr:colOff>3175</xdr:colOff>
      <xdr:row>95</xdr:row>
      <xdr:rowOff>154119</xdr:rowOff>
    </xdr:to>
    <xdr:sp macro="" textlink="">
      <xdr:nvSpPr>
        <xdr:cNvPr id="262" name="円/楕円 261"/>
        <xdr:cNvSpPr/>
      </xdr:nvSpPr>
      <xdr:spPr>
        <a:xfrm>
          <a:off x="1968500" y="16340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170646</xdr:rowOff>
    </xdr:from>
    <xdr:ext cx="534377" cy="259045"/>
    <xdr:sp macro="" textlink="">
      <xdr:nvSpPr>
        <xdr:cNvPr id="263" name="テキスト ボックス 262"/>
        <xdr:cNvSpPr txBox="1"/>
      </xdr:nvSpPr>
      <xdr:spPr>
        <a:xfrm>
          <a:off x="1752111" y="16115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30,864</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66596</xdr:rowOff>
    </xdr:from>
    <xdr:to>
      <xdr:col>1</xdr:col>
      <xdr:colOff>485775</xdr:colOff>
      <xdr:row>95</xdr:row>
      <xdr:rowOff>168196</xdr:rowOff>
    </xdr:to>
    <xdr:sp macro="" textlink="">
      <xdr:nvSpPr>
        <xdr:cNvPr id="264" name="円/楕円 263"/>
        <xdr:cNvSpPr/>
      </xdr:nvSpPr>
      <xdr:spPr>
        <a:xfrm>
          <a:off x="1079500" y="16354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13273</xdr:rowOff>
    </xdr:from>
    <xdr:ext cx="534377" cy="259045"/>
    <xdr:sp macro="" textlink="">
      <xdr:nvSpPr>
        <xdr:cNvPr id="265" name="テキスト ボックス 264"/>
        <xdr:cNvSpPr txBox="1"/>
      </xdr:nvSpPr>
      <xdr:spPr>
        <a:xfrm>
          <a:off x="863111" y="1612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30,433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25400</xdr:rowOff>
    </xdr:from>
    <xdr:to>
      <xdr:col>16</xdr:col>
      <xdr:colOff>307975</xdr:colOff>
      <xdr:row>38</xdr:row>
      <xdr:rowOff>25400</xdr:rowOff>
    </xdr:to>
    <xdr:cxnSp macro="">
      <xdr:nvCxnSpPr>
        <xdr:cNvPr id="276" name="直線コネクタ 275"/>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54627</xdr:rowOff>
    </xdr:from>
    <xdr:ext cx="248786" cy="259045"/>
    <xdr:sp macro="" textlink="">
      <xdr:nvSpPr>
        <xdr:cNvPr id="277" name="テキスト ボックス 276"/>
        <xdr:cNvSpPr txBox="1"/>
      </xdr:nvSpPr>
      <xdr:spPr>
        <a:xfrm>
          <a:off x="6355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0" name="直線コネクタ 279"/>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30</xdr:row>
      <xdr:rowOff>111777</xdr:rowOff>
    </xdr:from>
    <xdr:ext cx="467179" cy="259045"/>
    <xdr:sp macro="" textlink="">
      <xdr:nvSpPr>
        <xdr:cNvPr id="281" name="テキスト ボックス 280"/>
        <xdr:cNvSpPr txBox="1"/>
      </xdr:nvSpPr>
      <xdr:spPr>
        <a:xfrm>
          <a:off x="6136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3" name="テキスト ボックス 282"/>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63691</xdr:rowOff>
    </xdr:from>
    <xdr:to>
      <xdr:col>15</xdr:col>
      <xdr:colOff>180340</xdr:colOff>
      <xdr:row>38</xdr:row>
      <xdr:rowOff>9969</xdr:rowOff>
    </xdr:to>
    <xdr:cxnSp macro="">
      <xdr:nvCxnSpPr>
        <xdr:cNvPr id="285" name="直線コネクタ 284"/>
        <xdr:cNvCxnSpPr/>
      </xdr:nvCxnSpPr>
      <xdr:spPr>
        <a:xfrm flipV="1">
          <a:off x="10475595" y="5378641"/>
          <a:ext cx="1270" cy="1146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13796</xdr:rowOff>
    </xdr:from>
    <xdr:ext cx="313932" cy="259045"/>
    <xdr:sp macro="" textlink="">
      <xdr:nvSpPr>
        <xdr:cNvPr id="286" name="労働費最小値テキスト"/>
        <xdr:cNvSpPr txBox="1"/>
      </xdr:nvSpPr>
      <xdr:spPr>
        <a:xfrm>
          <a:off x="10528300" y="65288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15</xdr:col>
      <xdr:colOff>92075</xdr:colOff>
      <xdr:row>38</xdr:row>
      <xdr:rowOff>9969</xdr:rowOff>
    </xdr:from>
    <xdr:to>
      <xdr:col>15</xdr:col>
      <xdr:colOff>269875</xdr:colOff>
      <xdr:row>38</xdr:row>
      <xdr:rowOff>9969</xdr:rowOff>
    </xdr:to>
    <xdr:cxnSp macro="">
      <xdr:nvCxnSpPr>
        <xdr:cNvPr id="287" name="直線コネクタ 286"/>
        <xdr:cNvCxnSpPr/>
      </xdr:nvCxnSpPr>
      <xdr:spPr>
        <a:xfrm>
          <a:off x="10388600" y="6525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10368</xdr:rowOff>
    </xdr:from>
    <xdr:ext cx="469744" cy="259045"/>
    <xdr:sp macro="" textlink="">
      <xdr:nvSpPr>
        <xdr:cNvPr id="288" name="労働費最大値テキスト"/>
        <xdr:cNvSpPr txBox="1"/>
      </xdr:nvSpPr>
      <xdr:spPr>
        <a:xfrm>
          <a:off x="10528300" y="5153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2,033</a:t>
          </a:r>
          <a:endParaRPr kumimoji="1" lang="ja-JP" altLang="en-US" sz="1000" b="1">
            <a:latin typeface="ＭＳ Ｐゴシック"/>
          </a:endParaRPr>
        </a:p>
      </xdr:txBody>
    </xdr:sp>
    <xdr:clientData/>
  </xdr:oneCellAnchor>
  <xdr:twoCellAnchor>
    <xdr:from>
      <xdr:col>15</xdr:col>
      <xdr:colOff>92075</xdr:colOff>
      <xdr:row>31</xdr:row>
      <xdr:rowOff>63691</xdr:rowOff>
    </xdr:from>
    <xdr:to>
      <xdr:col>15</xdr:col>
      <xdr:colOff>269875</xdr:colOff>
      <xdr:row>31</xdr:row>
      <xdr:rowOff>63691</xdr:rowOff>
    </xdr:to>
    <xdr:cxnSp macro="">
      <xdr:nvCxnSpPr>
        <xdr:cNvPr id="289" name="直線コネクタ 288"/>
        <xdr:cNvCxnSpPr/>
      </xdr:nvCxnSpPr>
      <xdr:spPr>
        <a:xfrm>
          <a:off x="10388600" y="5378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69405</xdr:rowOff>
    </xdr:from>
    <xdr:to>
      <xdr:col>15</xdr:col>
      <xdr:colOff>180975</xdr:colOff>
      <xdr:row>37</xdr:row>
      <xdr:rowOff>82550</xdr:rowOff>
    </xdr:to>
    <xdr:cxnSp macro="">
      <xdr:nvCxnSpPr>
        <xdr:cNvPr id="290" name="直線コネクタ 289"/>
        <xdr:cNvCxnSpPr/>
      </xdr:nvCxnSpPr>
      <xdr:spPr>
        <a:xfrm flipV="1">
          <a:off x="9639300" y="6413055"/>
          <a:ext cx="838200" cy="13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139780</xdr:rowOff>
    </xdr:from>
    <xdr:ext cx="378565" cy="259045"/>
    <xdr:sp macro="" textlink="">
      <xdr:nvSpPr>
        <xdr:cNvPr id="291" name="労働費平均値テキスト"/>
        <xdr:cNvSpPr txBox="1"/>
      </xdr:nvSpPr>
      <xdr:spPr>
        <a:xfrm>
          <a:off x="10528300" y="59690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116903</xdr:rowOff>
    </xdr:from>
    <xdr:to>
      <xdr:col>15</xdr:col>
      <xdr:colOff>231775</xdr:colOff>
      <xdr:row>36</xdr:row>
      <xdr:rowOff>47053</xdr:rowOff>
    </xdr:to>
    <xdr:sp macro="" textlink="">
      <xdr:nvSpPr>
        <xdr:cNvPr id="292" name="フローチャート : 判断 291"/>
        <xdr:cNvSpPr/>
      </xdr:nvSpPr>
      <xdr:spPr>
        <a:xfrm>
          <a:off x="10426700" y="6117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61404</xdr:rowOff>
    </xdr:from>
    <xdr:to>
      <xdr:col>14</xdr:col>
      <xdr:colOff>28575</xdr:colOff>
      <xdr:row>37</xdr:row>
      <xdr:rowOff>82550</xdr:rowOff>
    </xdr:to>
    <xdr:cxnSp macro="">
      <xdr:nvCxnSpPr>
        <xdr:cNvPr id="293" name="直線コネクタ 292"/>
        <xdr:cNvCxnSpPr/>
      </xdr:nvCxnSpPr>
      <xdr:spPr>
        <a:xfrm>
          <a:off x="8750300" y="6405054"/>
          <a:ext cx="889000" cy="2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34</xdr:row>
      <xdr:rowOff>95758</xdr:rowOff>
    </xdr:from>
    <xdr:to>
      <xdr:col>14</xdr:col>
      <xdr:colOff>79375</xdr:colOff>
      <xdr:row>35</xdr:row>
      <xdr:rowOff>25908</xdr:rowOff>
    </xdr:to>
    <xdr:sp macro="" textlink="">
      <xdr:nvSpPr>
        <xdr:cNvPr id="294" name="フローチャート : 判断 293"/>
        <xdr:cNvSpPr/>
      </xdr:nvSpPr>
      <xdr:spPr>
        <a:xfrm>
          <a:off x="9588500" y="5925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33</xdr:row>
      <xdr:rowOff>42435</xdr:rowOff>
    </xdr:from>
    <xdr:ext cx="378565" cy="259045"/>
    <xdr:sp macro="" textlink="">
      <xdr:nvSpPr>
        <xdr:cNvPr id="295" name="テキスト ボックス 294"/>
        <xdr:cNvSpPr txBox="1"/>
      </xdr:nvSpPr>
      <xdr:spPr>
        <a:xfrm>
          <a:off x="9450017" y="57002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17971</xdr:rowOff>
    </xdr:from>
    <xdr:to>
      <xdr:col>12</xdr:col>
      <xdr:colOff>511175</xdr:colOff>
      <xdr:row>37</xdr:row>
      <xdr:rowOff>61404</xdr:rowOff>
    </xdr:to>
    <xdr:cxnSp macro="">
      <xdr:nvCxnSpPr>
        <xdr:cNvPr id="296" name="直線コネクタ 295"/>
        <xdr:cNvCxnSpPr/>
      </xdr:nvCxnSpPr>
      <xdr:spPr>
        <a:xfrm>
          <a:off x="7861300" y="6190171"/>
          <a:ext cx="889000" cy="21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33</xdr:row>
      <xdr:rowOff>60897</xdr:rowOff>
    </xdr:from>
    <xdr:to>
      <xdr:col>12</xdr:col>
      <xdr:colOff>561975</xdr:colOff>
      <xdr:row>33</xdr:row>
      <xdr:rowOff>162497</xdr:rowOff>
    </xdr:to>
    <xdr:sp macro="" textlink="">
      <xdr:nvSpPr>
        <xdr:cNvPr id="297" name="フローチャート : 判断 296"/>
        <xdr:cNvSpPr/>
      </xdr:nvSpPr>
      <xdr:spPr>
        <a:xfrm>
          <a:off x="8699500" y="5718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7574</xdr:rowOff>
    </xdr:from>
    <xdr:ext cx="469744" cy="259045"/>
    <xdr:sp macro="" textlink="">
      <xdr:nvSpPr>
        <xdr:cNvPr id="298" name="テキスト ボックス 297"/>
        <xdr:cNvSpPr txBox="1"/>
      </xdr:nvSpPr>
      <xdr:spPr>
        <a:xfrm>
          <a:off x="8515427" y="5493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1,349</a:t>
          </a:r>
          <a:endParaRPr kumimoji="1" lang="ja-JP" altLang="en-US" sz="1000" b="1">
            <a:solidFill>
              <a:srgbClr val="000080"/>
            </a:solidFill>
            <a:latin typeface="ＭＳ Ｐゴシック"/>
          </a:endParaRPr>
        </a:p>
      </xdr:txBody>
    </xdr:sp>
    <xdr:clientData/>
  </xdr:oneCellAnchor>
  <xdr:twoCellAnchor>
    <xdr:from>
      <xdr:col>10</xdr:col>
      <xdr:colOff>104775</xdr:colOff>
      <xdr:row>32</xdr:row>
      <xdr:rowOff>57404</xdr:rowOff>
    </xdr:from>
    <xdr:to>
      <xdr:col>11</xdr:col>
      <xdr:colOff>307975</xdr:colOff>
      <xdr:row>36</xdr:row>
      <xdr:rowOff>17971</xdr:rowOff>
    </xdr:to>
    <xdr:cxnSp macro="">
      <xdr:nvCxnSpPr>
        <xdr:cNvPr id="299" name="直線コネクタ 298"/>
        <xdr:cNvCxnSpPr/>
      </xdr:nvCxnSpPr>
      <xdr:spPr>
        <a:xfrm>
          <a:off x="6972300" y="5543804"/>
          <a:ext cx="889000" cy="646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32</xdr:row>
      <xdr:rowOff>131191</xdr:rowOff>
    </xdr:from>
    <xdr:to>
      <xdr:col>11</xdr:col>
      <xdr:colOff>358775</xdr:colOff>
      <xdr:row>33</xdr:row>
      <xdr:rowOff>61341</xdr:rowOff>
    </xdr:to>
    <xdr:sp macro="" textlink="">
      <xdr:nvSpPr>
        <xdr:cNvPr id="300" name="フローチャート : 判断 299"/>
        <xdr:cNvSpPr/>
      </xdr:nvSpPr>
      <xdr:spPr>
        <a:xfrm>
          <a:off x="7810500" y="5617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31</xdr:row>
      <xdr:rowOff>77868</xdr:rowOff>
    </xdr:from>
    <xdr:ext cx="469744" cy="259045"/>
    <xdr:sp macro="" textlink="">
      <xdr:nvSpPr>
        <xdr:cNvPr id="301" name="テキスト ボックス 300"/>
        <xdr:cNvSpPr txBox="1"/>
      </xdr:nvSpPr>
      <xdr:spPr>
        <a:xfrm>
          <a:off x="7626427" y="5392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1,526</a:t>
          </a:r>
          <a:endParaRPr kumimoji="1" lang="ja-JP" altLang="en-US" sz="1000" b="1">
            <a:solidFill>
              <a:srgbClr val="000080"/>
            </a:solidFill>
            <a:latin typeface="ＭＳ Ｐゴシック"/>
          </a:endParaRPr>
        </a:p>
      </xdr:txBody>
    </xdr:sp>
    <xdr:clientData/>
  </xdr:oneCellAnchor>
  <xdr:twoCellAnchor>
    <xdr:from>
      <xdr:col>10</xdr:col>
      <xdr:colOff>53975</xdr:colOff>
      <xdr:row>30</xdr:row>
      <xdr:rowOff>80328</xdr:rowOff>
    </xdr:from>
    <xdr:to>
      <xdr:col>10</xdr:col>
      <xdr:colOff>155575</xdr:colOff>
      <xdr:row>31</xdr:row>
      <xdr:rowOff>10478</xdr:rowOff>
    </xdr:to>
    <xdr:sp macro="" textlink="">
      <xdr:nvSpPr>
        <xdr:cNvPr id="302" name="フローチャート : 判断 301"/>
        <xdr:cNvSpPr/>
      </xdr:nvSpPr>
      <xdr:spPr>
        <a:xfrm>
          <a:off x="6921500" y="522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29</xdr:row>
      <xdr:rowOff>27005</xdr:rowOff>
    </xdr:from>
    <xdr:ext cx="469744" cy="259045"/>
    <xdr:sp macro="" textlink="">
      <xdr:nvSpPr>
        <xdr:cNvPr id="303" name="テキスト ボックス 302"/>
        <xdr:cNvSpPr txBox="1"/>
      </xdr:nvSpPr>
      <xdr:spPr>
        <a:xfrm>
          <a:off x="6737427" y="4999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18605</xdr:rowOff>
    </xdr:from>
    <xdr:to>
      <xdr:col>15</xdr:col>
      <xdr:colOff>231775</xdr:colOff>
      <xdr:row>37</xdr:row>
      <xdr:rowOff>120205</xdr:rowOff>
    </xdr:to>
    <xdr:sp macro="" textlink="">
      <xdr:nvSpPr>
        <xdr:cNvPr id="309" name="円/楕円 308"/>
        <xdr:cNvSpPr/>
      </xdr:nvSpPr>
      <xdr:spPr>
        <a:xfrm>
          <a:off x="10426700" y="6362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104982</xdr:rowOff>
    </xdr:from>
    <xdr:ext cx="378565" cy="259045"/>
    <xdr:sp macro="" textlink="">
      <xdr:nvSpPr>
        <xdr:cNvPr id="310" name="労働費該当値テキスト"/>
        <xdr:cNvSpPr txBox="1"/>
      </xdr:nvSpPr>
      <xdr:spPr>
        <a:xfrm>
          <a:off x="10528300" y="62771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31750</xdr:rowOff>
    </xdr:from>
    <xdr:to>
      <xdr:col>14</xdr:col>
      <xdr:colOff>79375</xdr:colOff>
      <xdr:row>37</xdr:row>
      <xdr:rowOff>133350</xdr:rowOff>
    </xdr:to>
    <xdr:sp macro="" textlink="">
      <xdr:nvSpPr>
        <xdr:cNvPr id="311" name="円/楕円 310"/>
        <xdr:cNvSpPr/>
      </xdr:nvSpPr>
      <xdr:spPr>
        <a:xfrm>
          <a:off x="9588500" y="637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124477</xdr:rowOff>
    </xdr:from>
    <xdr:ext cx="378565" cy="259045"/>
    <xdr:sp macro="" textlink="">
      <xdr:nvSpPr>
        <xdr:cNvPr id="312" name="テキスト ボックス 311"/>
        <xdr:cNvSpPr txBox="1"/>
      </xdr:nvSpPr>
      <xdr:spPr>
        <a:xfrm>
          <a:off x="9450017" y="6468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10604</xdr:rowOff>
    </xdr:from>
    <xdr:to>
      <xdr:col>12</xdr:col>
      <xdr:colOff>561975</xdr:colOff>
      <xdr:row>37</xdr:row>
      <xdr:rowOff>112204</xdr:rowOff>
    </xdr:to>
    <xdr:sp macro="" textlink="">
      <xdr:nvSpPr>
        <xdr:cNvPr id="313" name="円/楕円 312"/>
        <xdr:cNvSpPr/>
      </xdr:nvSpPr>
      <xdr:spPr>
        <a:xfrm>
          <a:off x="8699500" y="6354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37</xdr:row>
      <xdr:rowOff>103331</xdr:rowOff>
    </xdr:from>
    <xdr:ext cx="378565" cy="259045"/>
    <xdr:sp macro="" textlink="">
      <xdr:nvSpPr>
        <xdr:cNvPr id="314" name="テキスト ボックス 313"/>
        <xdr:cNvSpPr txBox="1"/>
      </xdr:nvSpPr>
      <xdr:spPr>
        <a:xfrm>
          <a:off x="8561017" y="64469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138621</xdr:rowOff>
    </xdr:from>
    <xdr:to>
      <xdr:col>11</xdr:col>
      <xdr:colOff>358775</xdr:colOff>
      <xdr:row>36</xdr:row>
      <xdr:rowOff>68771</xdr:rowOff>
    </xdr:to>
    <xdr:sp macro="" textlink="">
      <xdr:nvSpPr>
        <xdr:cNvPr id="315" name="円/楕円 314"/>
        <xdr:cNvSpPr/>
      </xdr:nvSpPr>
      <xdr:spPr>
        <a:xfrm>
          <a:off x="7810500" y="613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36</xdr:row>
      <xdr:rowOff>59898</xdr:rowOff>
    </xdr:from>
    <xdr:ext cx="378565" cy="259045"/>
    <xdr:sp macro="" textlink="">
      <xdr:nvSpPr>
        <xdr:cNvPr id="316" name="テキスト ボックス 315"/>
        <xdr:cNvSpPr txBox="1"/>
      </xdr:nvSpPr>
      <xdr:spPr>
        <a:xfrm>
          <a:off x="7672017" y="62320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6604</xdr:rowOff>
    </xdr:from>
    <xdr:to>
      <xdr:col>10</xdr:col>
      <xdr:colOff>155575</xdr:colOff>
      <xdr:row>32</xdr:row>
      <xdr:rowOff>108204</xdr:rowOff>
    </xdr:to>
    <xdr:sp macro="" textlink="">
      <xdr:nvSpPr>
        <xdr:cNvPr id="317" name="円/楕円 316"/>
        <xdr:cNvSpPr/>
      </xdr:nvSpPr>
      <xdr:spPr>
        <a:xfrm>
          <a:off x="6921500" y="549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99331</xdr:rowOff>
    </xdr:from>
    <xdr:ext cx="469744" cy="259045"/>
    <xdr:sp macro="" textlink="">
      <xdr:nvSpPr>
        <xdr:cNvPr id="318" name="テキスト ボックス 317"/>
        <xdr:cNvSpPr txBox="1"/>
      </xdr:nvSpPr>
      <xdr:spPr>
        <a:xfrm>
          <a:off x="6737427" y="5585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10,907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9" name="直線コネクタ 328"/>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0" name="テキスト ボックス 329"/>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1" name="直線コネクタ 330"/>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56</xdr:row>
      <xdr:rowOff>144434</xdr:rowOff>
    </xdr:from>
    <xdr:ext cx="467179" cy="259045"/>
    <xdr:sp macro="" textlink="">
      <xdr:nvSpPr>
        <xdr:cNvPr id="332" name="テキスト ボックス 331"/>
        <xdr:cNvSpPr txBox="1"/>
      </xdr:nvSpPr>
      <xdr:spPr>
        <a:xfrm>
          <a:off x="6136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3" name="直線コネクタ 332"/>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54</xdr:row>
      <xdr:rowOff>160762</xdr:rowOff>
    </xdr:from>
    <xdr:ext cx="467179" cy="259045"/>
    <xdr:sp macro="" textlink="">
      <xdr:nvSpPr>
        <xdr:cNvPr id="334" name="テキスト ボックス 333"/>
        <xdr:cNvSpPr txBox="1"/>
      </xdr:nvSpPr>
      <xdr:spPr>
        <a:xfrm>
          <a:off x="6136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5" name="直線コネクタ 334"/>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53</xdr:row>
      <xdr:rowOff>5642</xdr:rowOff>
    </xdr:from>
    <xdr:ext cx="467179" cy="259045"/>
    <xdr:sp macro="" textlink="">
      <xdr:nvSpPr>
        <xdr:cNvPr id="336" name="テキスト ボックス 335"/>
        <xdr:cNvSpPr txBox="1"/>
      </xdr:nvSpPr>
      <xdr:spPr>
        <a:xfrm>
          <a:off x="6136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7" name="直線コネクタ 336"/>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338" name="テキスト ボックス 337"/>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9" name="直線コネクタ 338"/>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38299</xdr:rowOff>
    </xdr:from>
    <xdr:ext cx="531299" cy="259045"/>
    <xdr:sp macro="" textlink="">
      <xdr:nvSpPr>
        <xdr:cNvPr id="340" name="テキスト ボックス 339"/>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6568</xdr:rowOff>
    </xdr:from>
    <xdr:to>
      <xdr:col>15</xdr:col>
      <xdr:colOff>180340</xdr:colOff>
      <xdr:row>59</xdr:row>
      <xdr:rowOff>92673</xdr:rowOff>
    </xdr:to>
    <xdr:cxnSp macro="">
      <xdr:nvCxnSpPr>
        <xdr:cNvPr id="344" name="直線コネクタ 343"/>
        <xdr:cNvCxnSpPr/>
      </xdr:nvCxnSpPr>
      <xdr:spPr>
        <a:xfrm flipV="1">
          <a:off x="10475595" y="8579068"/>
          <a:ext cx="1270" cy="1629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96500</xdr:rowOff>
    </xdr:from>
    <xdr:ext cx="313932" cy="259045"/>
    <xdr:sp macro="" textlink="">
      <xdr:nvSpPr>
        <xdr:cNvPr id="345" name="農林水産業費最小値テキスト"/>
        <xdr:cNvSpPr txBox="1"/>
      </xdr:nvSpPr>
      <xdr:spPr>
        <a:xfrm>
          <a:off x="10528300" y="102120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15</xdr:col>
      <xdr:colOff>92075</xdr:colOff>
      <xdr:row>59</xdr:row>
      <xdr:rowOff>92673</xdr:rowOff>
    </xdr:from>
    <xdr:to>
      <xdr:col>15</xdr:col>
      <xdr:colOff>269875</xdr:colOff>
      <xdr:row>59</xdr:row>
      <xdr:rowOff>92673</xdr:rowOff>
    </xdr:to>
    <xdr:cxnSp macro="">
      <xdr:nvCxnSpPr>
        <xdr:cNvPr id="346" name="直線コネクタ 345"/>
        <xdr:cNvCxnSpPr/>
      </xdr:nvCxnSpPr>
      <xdr:spPr>
        <a:xfrm>
          <a:off x="10388600" y="10208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124695</xdr:rowOff>
    </xdr:from>
    <xdr:ext cx="534377" cy="259045"/>
    <xdr:sp macro="" textlink="">
      <xdr:nvSpPr>
        <xdr:cNvPr id="347" name="農林水産業費最大値テキスト"/>
        <xdr:cNvSpPr txBox="1"/>
      </xdr:nvSpPr>
      <xdr:spPr>
        <a:xfrm>
          <a:off x="10528300" y="8354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15,023</a:t>
          </a:r>
          <a:endParaRPr kumimoji="1" lang="ja-JP" altLang="en-US" sz="1000" b="1">
            <a:latin typeface="ＭＳ Ｐゴシック"/>
          </a:endParaRPr>
        </a:p>
      </xdr:txBody>
    </xdr:sp>
    <xdr:clientData/>
  </xdr:oneCellAnchor>
  <xdr:twoCellAnchor>
    <xdr:from>
      <xdr:col>15</xdr:col>
      <xdr:colOff>92075</xdr:colOff>
      <xdr:row>50</xdr:row>
      <xdr:rowOff>6568</xdr:rowOff>
    </xdr:from>
    <xdr:to>
      <xdr:col>15</xdr:col>
      <xdr:colOff>269875</xdr:colOff>
      <xdr:row>50</xdr:row>
      <xdr:rowOff>6568</xdr:rowOff>
    </xdr:to>
    <xdr:cxnSp macro="">
      <xdr:nvCxnSpPr>
        <xdr:cNvPr id="348" name="直線コネクタ 347"/>
        <xdr:cNvCxnSpPr/>
      </xdr:nvCxnSpPr>
      <xdr:spPr>
        <a:xfrm>
          <a:off x="10388600" y="8579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52</xdr:row>
      <xdr:rowOff>102253</xdr:rowOff>
    </xdr:from>
    <xdr:to>
      <xdr:col>15</xdr:col>
      <xdr:colOff>180975</xdr:colOff>
      <xdr:row>53</xdr:row>
      <xdr:rowOff>75474</xdr:rowOff>
    </xdr:to>
    <xdr:cxnSp macro="">
      <xdr:nvCxnSpPr>
        <xdr:cNvPr id="349" name="直線コネクタ 348"/>
        <xdr:cNvCxnSpPr/>
      </xdr:nvCxnSpPr>
      <xdr:spPr>
        <a:xfrm flipV="1">
          <a:off x="9639300" y="9017653"/>
          <a:ext cx="838200" cy="14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15402</xdr:rowOff>
    </xdr:from>
    <xdr:ext cx="469744" cy="259045"/>
    <xdr:sp macro="" textlink="">
      <xdr:nvSpPr>
        <xdr:cNvPr id="350" name="農林水産業費平均値テキスト"/>
        <xdr:cNvSpPr txBox="1"/>
      </xdr:nvSpPr>
      <xdr:spPr>
        <a:xfrm>
          <a:off x="10528300" y="97880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3,252</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36975</xdr:rowOff>
    </xdr:from>
    <xdr:to>
      <xdr:col>15</xdr:col>
      <xdr:colOff>231775</xdr:colOff>
      <xdr:row>57</xdr:row>
      <xdr:rowOff>138575</xdr:rowOff>
    </xdr:to>
    <xdr:sp macro="" textlink="">
      <xdr:nvSpPr>
        <xdr:cNvPr id="351" name="フローチャート : 判断 350"/>
        <xdr:cNvSpPr/>
      </xdr:nvSpPr>
      <xdr:spPr>
        <a:xfrm>
          <a:off x="10426700" y="98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52615</xdr:rowOff>
    </xdr:from>
    <xdr:to>
      <xdr:col>14</xdr:col>
      <xdr:colOff>28575</xdr:colOff>
      <xdr:row>53</xdr:row>
      <xdr:rowOff>75474</xdr:rowOff>
    </xdr:to>
    <xdr:cxnSp macro="">
      <xdr:nvCxnSpPr>
        <xdr:cNvPr id="352" name="直線コネクタ 351"/>
        <xdr:cNvCxnSpPr/>
      </xdr:nvCxnSpPr>
      <xdr:spPr>
        <a:xfrm>
          <a:off x="8750300" y="913946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3121</xdr:rowOff>
    </xdr:from>
    <xdr:to>
      <xdr:col>14</xdr:col>
      <xdr:colOff>79375</xdr:colOff>
      <xdr:row>56</xdr:row>
      <xdr:rowOff>104721</xdr:rowOff>
    </xdr:to>
    <xdr:sp macro="" textlink="">
      <xdr:nvSpPr>
        <xdr:cNvPr id="353" name="フローチャート : 判断 352"/>
        <xdr:cNvSpPr/>
      </xdr:nvSpPr>
      <xdr:spPr>
        <a:xfrm>
          <a:off x="9588500" y="960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56</xdr:row>
      <xdr:rowOff>95848</xdr:rowOff>
    </xdr:from>
    <xdr:ext cx="469744" cy="259045"/>
    <xdr:sp macro="" textlink="">
      <xdr:nvSpPr>
        <xdr:cNvPr id="354" name="テキスト ボックス 353"/>
        <xdr:cNvSpPr txBox="1"/>
      </xdr:nvSpPr>
      <xdr:spPr>
        <a:xfrm>
          <a:off x="9404427" y="9697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5,138</a:t>
          </a:r>
          <a:endParaRPr kumimoji="1" lang="ja-JP" altLang="en-US" sz="1000" b="1">
            <a:solidFill>
              <a:srgbClr val="000080"/>
            </a:solidFill>
            <a:latin typeface="ＭＳ Ｐゴシック"/>
          </a:endParaRPr>
        </a:p>
      </xdr:txBody>
    </xdr:sp>
    <xdr:clientData/>
  </xdr:oneCellAnchor>
  <xdr:twoCellAnchor>
    <xdr:from>
      <xdr:col>11</xdr:col>
      <xdr:colOff>307975</xdr:colOff>
      <xdr:row>53</xdr:row>
      <xdr:rowOff>52615</xdr:rowOff>
    </xdr:from>
    <xdr:to>
      <xdr:col>12</xdr:col>
      <xdr:colOff>511175</xdr:colOff>
      <xdr:row>53</xdr:row>
      <xdr:rowOff>137632</xdr:rowOff>
    </xdr:to>
    <xdr:cxnSp macro="">
      <xdr:nvCxnSpPr>
        <xdr:cNvPr id="355" name="直線コネクタ 354"/>
        <xdr:cNvCxnSpPr/>
      </xdr:nvCxnSpPr>
      <xdr:spPr>
        <a:xfrm flipV="1">
          <a:off x="7861300" y="9139465"/>
          <a:ext cx="889000" cy="85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112740</xdr:rowOff>
    </xdr:from>
    <xdr:to>
      <xdr:col>12</xdr:col>
      <xdr:colOff>561975</xdr:colOff>
      <xdr:row>56</xdr:row>
      <xdr:rowOff>42890</xdr:rowOff>
    </xdr:to>
    <xdr:sp macro="" textlink="">
      <xdr:nvSpPr>
        <xdr:cNvPr id="356" name="フローチャート : 判断 355"/>
        <xdr:cNvSpPr/>
      </xdr:nvSpPr>
      <xdr:spPr>
        <a:xfrm>
          <a:off x="8699500" y="9542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56</xdr:row>
      <xdr:rowOff>34017</xdr:rowOff>
    </xdr:from>
    <xdr:ext cx="469744" cy="259045"/>
    <xdr:sp macro="" textlink="">
      <xdr:nvSpPr>
        <xdr:cNvPr id="357" name="テキスト ボックス 356"/>
        <xdr:cNvSpPr txBox="1"/>
      </xdr:nvSpPr>
      <xdr:spPr>
        <a:xfrm>
          <a:off x="8515427" y="9635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5,706</a:t>
          </a:r>
          <a:endParaRPr kumimoji="1" lang="ja-JP" altLang="en-US" sz="1000" b="1">
            <a:solidFill>
              <a:srgbClr val="000080"/>
            </a:solidFill>
            <a:latin typeface="ＭＳ Ｐゴシック"/>
          </a:endParaRPr>
        </a:p>
      </xdr:txBody>
    </xdr:sp>
    <xdr:clientData/>
  </xdr:oneCellAnchor>
  <xdr:twoCellAnchor>
    <xdr:from>
      <xdr:col>10</xdr:col>
      <xdr:colOff>104775</xdr:colOff>
      <xdr:row>53</xdr:row>
      <xdr:rowOff>105301</xdr:rowOff>
    </xdr:from>
    <xdr:to>
      <xdr:col>11</xdr:col>
      <xdr:colOff>307975</xdr:colOff>
      <xdr:row>53</xdr:row>
      <xdr:rowOff>137632</xdr:rowOff>
    </xdr:to>
    <xdr:cxnSp macro="">
      <xdr:nvCxnSpPr>
        <xdr:cNvPr id="358" name="直線コネクタ 357"/>
        <xdr:cNvCxnSpPr/>
      </xdr:nvCxnSpPr>
      <xdr:spPr>
        <a:xfrm>
          <a:off x="6972300" y="9192151"/>
          <a:ext cx="889000" cy="32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2249</xdr:rowOff>
    </xdr:from>
    <xdr:to>
      <xdr:col>11</xdr:col>
      <xdr:colOff>358775</xdr:colOff>
      <xdr:row>56</xdr:row>
      <xdr:rowOff>103849</xdr:rowOff>
    </xdr:to>
    <xdr:sp macro="" textlink="">
      <xdr:nvSpPr>
        <xdr:cNvPr id="359" name="フローチャート : 判断 358"/>
        <xdr:cNvSpPr/>
      </xdr:nvSpPr>
      <xdr:spPr>
        <a:xfrm>
          <a:off x="7810500" y="9603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56</xdr:row>
      <xdr:rowOff>94976</xdr:rowOff>
    </xdr:from>
    <xdr:ext cx="469744" cy="259045"/>
    <xdr:sp macro="" textlink="">
      <xdr:nvSpPr>
        <xdr:cNvPr id="360" name="テキスト ボックス 359"/>
        <xdr:cNvSpPr txBox="1"/>
      </xdr:nvSpPr>
      <xdr:spPr>
        <a:xfrm>
          <a:off x="7626427" y="9696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5,146</a:t>
          </a:r>
          <a:endParaRPr kumimoji="1" lang="ja-JP" altLang="en-US" sz="1000" b="1">
            <a:solidFill>
              <a:srgbClr val="000080"/>
            </a:solidFill>
            <a:latin typeface="ＭＳ Ｐゴシック"/>
          </a:endParaRPr>
        </a:p>
      </xdr:txBody>
    </xdr:sp>
    <xdr:clientData/>
  </xdr:oneCellAnchor>
  <xdr:twoCellAnchor>
    <xdr:from>
      <xdr:col>10</xdr:col>
      <xdr:colOff>53975</xdr:colOff>
      <xdr:row>55</xdr:row>
      <xdr:rowOff>156391</xdr:rowOff>
    </xdr:from>
    <xdr:to>
      <xdr:col>10</xdr:col>
      <xdr:colOff>155575</xdr:colOff>
      <xdr:row>56</xdr:row>
      <xdr:rowOff>86541</xdr:rowOff>
    </xdr:to>
    <xdr:sp macro="" textlink="">
      <xdr:nvSpPr>
        <xdr:cNvPr id="361" name="フローチャート : 判断 360"/>
        <xdr:cNvSpPr/>
      </xdr:nvSpPr>
      <xdr:spPr>
        <a:xfrm>
          <a:off x="6921500" y="9586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56</xdr:row>
      <xdr:rowOff>77668</xdr:rowOff>
    </xdr:from>
    <xdr:ext cx="469744" cy="259045"/>
    <xdr:sp macro="" textlink="">
      <xdr:nvSpPr>
        <xdr:cNvPr id="362" name="テキスト ボックス 361"/>
        <xdr:cNvSpPr txBox="1"/>
      </xdr:nvSpPr>
      <xdr:spPr>
        <a:xfrm>
          <a:off x="6737427" y="9678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5,305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52</xdr:row>
      <xdr:rowOff>51453</xdr:rowOff>
    </xdr:from>
    <xdr:to>
      <xdr:col>15</xdr:col>
      <xdr:colOff>231775</xdr:colOff>
      <xdr:row>52</xdr:row>
      <xdr:rowOff>153053</xdr:rowOff>
    </xdr:to>
    <xdr:sp macro="" textlink="">
      <xdr:nvSpPr>
        <xdr:cNvPr id="368" name="円/楕円 367"/>
        <xdr:cNvSpPr/>
      </xdr:nvSpPr>
      <xdr:spPr>
        <a:xfrm>
          <a:off x="10426700" y="896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51</xdr:row>
      <xdr:rowOff>74330</xdr:rowOff>
    </xdr:from>
    <xdr:ext cx="534377" cy="259045"/>
    <xdr:sp macro="" textlink="">
      <xdr:nvSpPr>
        <xdr:cNvPr id="369" name="農林水産業費該当値テキスト"/>
        <xdr:cNvSpPr txBox="1"/>
      </xdr:nvSpPr>
      <xdr:spPr>
        <a:xfrm>
          <a:off x="10528300" y="8818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10,994</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24674</xdr:rowOff>
    </xdr:from>
    <xdr:to>
      <xdr:col>14</xdr:col>
      <xdr:colOff>79375</xdr:colOff>
      <xdr:row>53</xdr:row>
      <xdr:rowOff>126274</xdr:rowOff>
    </xdr:to>
    <xdr:sp macro="" textlink="">
      <xdr:nvSpPr>
        <xdr:cNvPr id="370" name="円/楕円 369"/>
        <xdr:cNvSpPr/>
      </xdr:nvSpPr>
      <xdr:spPr>
        <a:xfrm>
          <a:off x="9588500" y="911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51</xdr:row>
      <xdr:rowOff>142801</xdr:rowOff>
    </xdr:from>
    <xdr:ext cx="469744" cy="259045"/>
    <xdr:sp macro="" textlink="">
      <xdr:nvSpPr>
        <xdr:cNvPr id="371" name="テキスト ボックス 370"/>
        <xdr:cNvSpPr txBox="1"/>
      </xdr:nvSpPr>
      <xdr:spPr>
        <a:xfrm>
          <a:off x="9404427" y="8886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9,665</a:t>
          </a:r>
          <a:endParaRPr kumimoji="1" lang="ja-JP" altLang="en-US" sz="1000" b="1">
            <a:solidFill>
              <a:srgbClr val="FF0000"/>
            </a:solidFill>
            <a:latin typeface="ＭＳ Ｐゴシック"/>
          </a:endParaRPr>
        </a:p>
      </xdr:txBody>
    </xdr:sp>
    <xdr:clientData/>
  </xdr:oneCellAnchor>
  <xdr:twoCellAnchor>
    <xdr:from>
      <xdr:col>12</xdr:col>
      <xdr:colOff>460375</xdr:colOff>
      <xdr:row>53</xdr:row>
      <xdr:rowOff>1815</xdr:rowOff>
    </xdr:from>
    <xdr:to>
      <xdr:col>12</xdr:col>
      <xdr:colOff>561975</xdr:colOff>
      <xdr:row>53</xdr:row>
      <xdr:rowOff>103415</xdr:rowOff>
    </xdr:to>
    <xdr:sp macro="" textlink="">
      <xdr:nvSpPr>
        <xdr:cNvPr id="372" name="円/楕円 371"/>
        <xdr:cNvSpPr/>
      </xdr:nvSpPr>
      <xdr:spPr>
        <a:xfrm>
          <a:off x="8699500" y="908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51</xdr:row>
      <xdr:rowOff>119942</xdr:rowOff>
    </xdr:from>
    <xdr:ext cx="469744" cy="259045"/>
    <xdr:sp macro="" textlink="">
      <xdr:nvSpPr>
        <xdr:cNvPr id="373" name="テキスト ボックス 372"/>
        <xdr:cNvSpPr txBox="1"/>
      </xdr:nvSpPr>
      <xdr:spPr>
        <a:xfrm>
          <a:off x="8515427" y="8863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9,875</a:t>
          </a:r>
          <a:endParaRPr kumimoji="1" lang="ja-JP" altLang="en-US" sz="1000" b="1">
            <a:solidFill>
              <a:srgbClr val="FF0000"/>
            </a:solidFill>
            <a:latin typeface="ＭＳ Ｐゴシック"/>
          </a:endParaRPr>
        </a:p>
      </xdr:txBody>
    </xdr:sp>
    <xdr:clientData/>
  </xdr:oneCellAnchor>
  <xdr:twoCellAnchor>
    <xdr:from>
      <xdr:col>11</xdr:col>
      <xdr:colOff>257175</xdr:colOff>
      <xdr:row>53</xdr:row>
      <xdr:rowOff>86832</xdr:rowOff>
    </xdr:from>
    <xdr:to>
      <xdr:col>11</xdr:col>
      <xdr:colOff>358775</xdr:colOff>
      <xdr:row>54</xdr:row>
      <xdr:rowOff>16982</xdr:rowOff>
    </xdr:to>
    <xdr:sp macro="" textlink="">
      <xdr:nvSpPr>
        <xdr:cNvPr id="374" name="円/楕円 373"/>
        <xdr:cNvSpPr/>
      </xdr:nvSpPr>
      <xdr:spPr>
        <a:xfrm>
          <a:off x="7810500" y="917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52</xdr:row>
      <xdr:rowOff>33509</xdr:rowOff>
    </xdr:from>
    <xdr:ext cx="469744" cy="259045"/>
    <xdr:sp macro="" textlink="">
      <xdr:nvSpPr>
        <xdr:cNvPr id="375" name="テキスト ボックス 374"/>
        <xdr:cNvSpPr txBox="1"/>
      </xdr:nvSpPr>
      <xdr:spPr>
        <a:xfrm>
          <a:off x="7626427" y="894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9,094</a:t>
          </a:r>
          <a:endParaRPr kumimoji="1" lang="ja-JP" altLang="en-US" sz="1000" b="1">
            <a:solidFill>
              <a:srgbClr val="FF0000"/>
            </a:solidFill>
            <a:latin typeface="ＭＳ Ｐゴシック"/>
          </a:endParaRPr>
        </a:p>
      </xdr:txBody>
    </xdr:sp>
    <xdr:clientData/>
  </xdr:oneCellAnchor>
  <xdr:twoCellAnchor>
    <xdr:from>
      <xdr:col>10</xdr:col>
      <xdr:colOff>53975</xdr:colOff>
      <xdr:row>53</xdr:row>
      <xdr:rowOff>54501</xdr:rowOff>
    </xdr:from>
    <xdr:to>
      <xdr:col>10</xdr:col>
      <xdr:colOff>155575</xdr:colOff>
      <xdr:row>53</xdr:row>
      <xdr:rowOff>156101</xdr:rowOff>
    </xdr:to>
    <xdr:sp macro="" textlink="">
      <xdr:nvSpPr>
        <xdr:cNvPr id="376" name="円/楕円 375"/>
        <xdr:cNvSpPr/>
      </xdr:nvSpPr>
      <xdr:spPr>
        <a:xfrm>
          <a:off x="6921500" y="914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52</xdr:row>
      <xdr:rowOff>1178</xdr:rowOff>
    </xdr:from>
    <xdr:ext cx="469744" cy="259045"/>
    <xdr:sp macro="" textlink="">
      <xdr:nvSpPr>
        <xdr:cNvPr id="377" name="テキスト ボックス 376"/>
        <xdr:cNvSpPr txBox="1"/>
      </xdr:nvSpPr>
      <xdr:spPr>
        <a:xfrm>
          <a:off x="6737427" y="8916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9,391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1" name="テキスト ボックス 39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3" name="テキスト ボックス 39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5" name="テキスト ボックス 39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7" name="テキスト ボックス 396"/>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120612</xdr:rowOff>
    </xdr:from>
    <xdr:to>
      <xdr:col>15</xdr:col>
      <xdr:colOff>180340</xdr:colOff>
      <xdr:row>78</xdr:row>
      <xdr:rowOff>143015</xdr:rowOff>
    </xdr:to>
    <xdr:cxnSp macro="">
      <xdr:nvCxnSpPr>
        <xdr:cNvPr id="401" name="直線コネクタ 400"/>
        <xdr:cNvCxnSpPr/>
      </xdr:nvCxnSpPr>
      <xdr:spPr>
        <a:xfrm flipV="1">
          <a:off x="10475595" y="12122112"/>
          <a:ext cx="1270" cy="1394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146842</xdr:rowOff>
    </xdr:from>
    <xdr:ext cx="469744" cy="259045"/>
    <xdr:sp macro="" textlink="">
      <xdr:nvSpPr>
        <xdr:cNvPr id="402" name="商工費最小値テキスト"/>
        <xdr:cNvSpPr txBox="1"/>
      </xdr:nvSpPr>
      <xdr:spPr>
        <a:xfrm>
          <a:off x="10528300" y="13519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1,913</a:t>
          </a:r>
          <a:endParaRPr kumimoji="1" lang="ja-JP" altLang="en-US" sz="1000" b="1">
            <a:latin typeface="ＭＳ Ｐゴシック"/>
          </a:endParaRPr>
        </a:p>
      </xdr:txBody>
    </xdr:sp>
    <xdr:clientData/>
  </xdr:oneCellAnchor>
  <xdr:twoCellAnchor>
    <xdr:from>
      <xdr:col>15</xdr:col>
      <xdr:colOff>92075</xdr:colOff>
      <xdr:row>78</xdr:row>
      <xdr:rowOff>143015</xdr:rowOff>
    </xdr:from>
    <xdr:to>
      <xdr:col>15</xdr:col>
      <xdr:colOff>269875</xdr:colOff>
      <xdr:row>78</xdr:row>
      <xdr:rowOff>143015</xdr:rowOff>
    </xdr:to>
    <xdr:cxnSp macro="">
      <xdr:nvCxnSpPr>
        <xdr:cNvPr id="403" name="直線コネクタ 402"/>
        <xdr:cNvCxnSpPr/>
      </xdr:nvCxnSpPr>
      <xdr:spPr>
        <a:xfrm>
          <a:off x="10388600" y="1351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67289</xdr:rowOff>
    </xdr:from>
    <xdr:ext cx="534377" cy="259045"/>
    <xdr:sp macro="" textlink="">
      <xdr:nvSpPr>
        <xdr:cNvPr id="404" name="商工費最大値テキスト"/>
        <xdr:cNvSpPr txBox="1"/>
      </xdr:nvSpPr>
      <xdr:spPr>
        <a:xfrm>
          <a:off x="10528300" y="1189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38,501</a:t>
          </a:r>
          <a:endParaRPr kumimoji="1" lang="ja-JP" altLang="en-US" sz="1000" b="1">
            <a:latin typeface="ＭＳ Ｐゴシック"/>
          </a:endParaRPr>
        </a:p>
      </xdr:txBody>
    </xdr:sp>
    <xdr:clientData/>
  </xdr:oneCellAnchor>
  <xdr:twoCellAnchor>
    <xdr:from>
      <xdr:col>15</xdr:col>
      <xdr:colOff>92075</xdr:colOff>
      <xdr:row>70</xdr:row>
      <xdr:rowOff>120612</xdr:rowOff>
    </xdr:from>
    <xdr:to>
      <xdr:col>15</xdr:col>
      <xdr:colOff>269875</xdr:colOff>
      <xdr:row>70</xdr:row>
      <xdr:rowOff>120612</xdr:rowOff>
    </xdr:to>
    <xdr:cxnSp macro="">
      <xdr:nvCxnSpPr>
        <xdr:cNvPr id="405" name="直線コネクタ 404"/>
        <xdr:cNvCxnSpPr/>
      </xdr:nvCxnSpPr>
      <xdr:spPr>
        <a:xfrm>
          <a:off x="10388600" y="12122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158483</xdr:rowOff>
    </xdr:from>
    <xdr:to>
      <xdr:col>15</xdr:col>
      <xdr:colOff>180975</xdr:colOff>
      <xdr:row>78</xdr:row>
      <xdr:rowOff>69101</xdr:rowOff>
    </xdr:to>
    <xdr:cxnSp macro="">
      <xdr:nvCxnSpPr>
        <xdr:cNvPr id="406" name="直線コネクタ 405"/>
        <xdr:cNvCxnSpPr/>
      </xdr:nvCxnSpPr>
      <xdr:spPr>
        <a:xfrm flipV="1">
          <a:off x="9639300" y="13360133"/>
          <a:ext cx="838200" cy="82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88155</xdr:rowOff>
    </xdr:from>
    <xdr:ext cx="469744" cy="259045"/>
    <xdr:sp macro="" textlink="">
      <xdr:nvSpPr>
        <xdr:cNvPr id="407" name="商工費平均値テキスト"/>
        <xdr:cNvSpPr txBox="1"/>
      </xdr:nvSpPr>
      <xdr:spPr>
        <a:xfrm>
          <a:off x="10528300" y="131183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7,120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65278</xdr:rowOff>
    </xdr:from>
    <xdr:to>
      <xdr:col>15</xdr:col>
      <xdr:colOff>231775</xdr:colOff>
      <xdr:row>77</xdr:row>
      <xdr:rowOff>166878</xdr:rowOff>
    </xdr:to>
    <xdr:sp macro="" textlink="">
      <xdr:nvSpPr>
        <xdr:cNvPr id="408" name="フローチャート : 判断 407"/>
        <xdr:cNvSpPr/>
      </xdr:nvSpPr>
      <xdr:spPr>
        <a:xfrm>
          <a:off x="10426700" y="1326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15951</xdr:rowOff>
    </xdr:from>
    <xdr:to>
      <xdr:col>14</xdr:col>
      <xdr:colOff>28575</xdr:colOff>
      <xdr:row>78</xdr:row>
      <xdr:rowOff>69101</xdr:rowOff>
    </xdr:to>
    <xdr:cxnSp macro="">
      <xdr:nvCxnSpPr>
        <xdr:cNvPr id="409" name="直線コネクタ 408"/>
        <xdr:cNvCxnSpPr/>
      </xdr:nvCxnSpPr>
      <xdr:spPr>
        <a:xfrm>
          <a:off x="8750300" y="13389051"/>
          <a:ext cx="889000" cy="5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19177</xdr:rowOff>
    </xdr:from>
    <xdr:to>
      <xdr:col>14</xdr:col>
      <xdr:colOff>79375</xdr:colOff>
      <xdr:row>77</xdr:row>
      <xdr:rowOff>120777</xdr:rowOff>
    </xdr:to>
    <xdr:sp macro="" textlink="">
      <xdr:nvSpPr>
        <xdr:cNvPr id="410" name="フローチャート : 判断 409"/>
        <xdr:cNvSpPr/>
      </xdr:nvSpPr>
      <xdr:spPr>
        <a:xfrm>
          <a:off x="9588500" y="13220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75</xdr:row>
      <xdr:rowOff>137304</xdr:rowOff>
    </xdr:from>
    <xdr:ext cx="469744" cy="259045"/>
    <xdr:sp macro="" textlink="">
      <xdr:nvSpPr>
        <xdr:cNvPr id="411" name="テキスト ボックス 410"/>
        <xdr:cNvSpPr txBox="1"/>
      </xdr:nvSpPr>
      <xdr:spPr>
        <a:xfrm>
          <a:off x="9404427" y="12996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8,330</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15951</xdr:rowOff>
    </xdr:from>
    <xdr:to>
      <xdr:col>12</xdr:col>
      <xdr:colOff>511175</xdr:colOff>
      <xdr:row>78</xdr:row>
      <xdr:rowOff>28372</xdr:rowOff>
    </xdr:to>
    <xdr:cxnSp macro="">
      <xdr:nvCxnSpPr>
        <xdr:cNvPr id="412" name="直線コネクタ 411"/>
        <xdr:cNvCxnSpPr/>
      </xdr:nvCxnSpPr>
      <xdr:spPr>
        <a:xfrm flipV="1">
          <a:off x="7861300" y="13389051"/>
          <a:ext cx="889000" cy="1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31217</xdr:rowOff>
    </xdr:from>
    <xdr:to>
      <xdr:col>12</xdr:col>
      <xdr:colOff>561975</xdr:colOff>
      <xdr:row>77</xdr:row>
      <xdr:rowOff>132817</xdr:rowOff>
    </xdr:to>
    <xdr:sp macro="" textlink="">
      <xdr:nvSpPr>
        <xdr:cNvPr id="413" name="フローチャート : 判断 412"/>
        <xdr:cNvSpPr/>
      </xdr:nvSpPr>
      <xdr:spPr>
        <a:xfrm>
          <a:off x="8699500" y="1323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149344</xdr:rowOff>
    </xdr:from>
    <xdr:ext cx="469744" cy="259045"/>
    <xdr:sp macro="" textlink="">
      <xdr:nvSpPr>
        <xdr:cNvPr id="414" name="テキスト ボックス 413"/>
        <xdr:cNvSpPr txBox="1"/>
      </xdr:nvSpPr>
      <xdr:spPr>
        <a:xfrm>
          <a:off x="8515427" y="13008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8,014</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168390</xdr:rowOff>
    </xdr:from>
    <xdr:to>
      <xdr:col>11</xdr:col>
      <xdr:colOff>307975</xdr:colOff>
      <xdr:row>78</xdr:row>
      <xdr:rowOff>28372</xdr:rowOff>
    </xdr:to>
    <xdr:cxnSp macro="">
      <xdr:nvCxnSpPr>
        <xdr:cNvPr id="415" name="直線コネクタ 414"/>
        <xdr:cNvCxnSpPr/>
      </xdr:nvCxnSpPr>
      <xdr:spPr>
        <a:xfrm>
          <a:off x="6972300" y="13370040"/>
          <a:ext cx="889000" cy="3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36664</xdr:rowOff>
    </xdr:from>
    <xdr:to>
      <xdr:col>11</xdr:col>
      <xdr:colOff>358775</xdr:colOff>
      <xdr:row>77</xdr:row>
      <xdr:rowOff>138264</xdr:rowOff>
    </xdr:to>
    <xdr:sp macro="" textlink="">
      <xdr:nvSpPr>
        <xdr:cNvPr id="416" name="フローチャート : 判断 415"/>
        <xdr:cNvSpPr/>
      </xdr:nvSpPr>
      <xdr:spPr>
        <a:xfrm>
          <a:off x="7810500" y="1323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154791</xdr:rowOff>
    </xdr:from>
    <xdr:ext cx="469744" cy="259045"/>
    <xdr:sp macro="" textlink="">
      <xdr:nvSpPr>
        <xdr:cNvPr id="417" name="テキスト ボックス 416"/>
        <xdr:cNvSpPr txBox="1"/>
      </xdr:nvSpPr>
      <xdr:spPr>
        <a:xfrm>
          <a:off x="7626427" y="13013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7175</xdr:rowOff>
    </xdr:from>
    <xdr:to>
      <xdr:col>10</xdr:col>
      <xdr:colOff>155575</xdr:colOff>
      <xdr:row>77</xdr:row>
      <xdr:rowOff>108775</xdr:rowOff>
    </xdr:to>
    <xdr:sp macro="" textlink="">
      <xdr:nvSpPr>
        <xdr:cNvPr id="418" name="フローチャート : 判断 417"/>
        <xdr:cNvSpPr/>
      </xdr:nvSpPr>
      <xdr:spPr>
        <a:xfrm>
          <a:off x="6921500" y="1320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125302</xdr:rowOff>
    </xdr:from>
    <xdr:ext cx="469744" cy="259045"/>
    <xdr:sp macro="" textlink="">
      <xdr:nvSpPr>
        <xdr:cNvPr id="419" name="テキスト ボックス 418"/>
        <xdr:cNvSpPr txBox="1"/>
      </xdr:nvSpPr>
      <xdr:spPr>
        <a:xfrm>
          <a:off x="6737427" y="12984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8,645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107683</xdr:rowOff>
    </xdr:from>
    <xdr:to>
      <xdr:col>15</xdr:col>
      <xdr:colOff>231775</xdr:colOff>
      <xdr:row>78</xdr:row>
      <xdr:rowOff>37833</xdr:rowOff>
    </xdr:to>
    <xdr:sp macro="" textlink="">
      <xdr:nvSpPr>
        <xdr:cNvPr id="425" name="円/楕円 424"/>
        <xdr:cNvSpPr/>
      </xdr:nvSpPr>
      <xdr:spPr>
        <a:xfrm>
          <a:off x="10426700" y="13309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86110</xdr:rowOff>
    </xdr:from>
    <xdr:ext cx="469744" cy="259045"/>
    <xdr:sp macro="" textlink="">
      <xdr:nvSpPr>
        <xdr:cNvPr id="426" name="商工費該当値テキスト"/>
        <xdr:cNvSpPr txBox="1"/>
      </xdr:nvSpPr>
      <xdr:spPr>
        <a:xfrm>
          <a:off x="10528300" y="13287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6,007</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18301</xdr:rowOff>
    </xdr:from>
    <xdr:to>
      <xdr:col>14</xdr:col>
      <xdr:colOff>79375</xdr:colOff>
      <xdr:row>78</xdr:row>
      <xdr:rowOff>119901</xdr:rowOff>
    </xdr:to>
    <xdr:sp macro="" textlink="">
      <xdr:nvSpPr>
        <xdr:cNvPr id="427" name="円/楕円 426"/>
        <xdr:cNvSpPr/>
      </xdr:nvSpPr>
      <xdr:spPr>
        <a:xfrm>
          <a:off x="9588500" y="13391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111028</xdr:rowOff>
    </xdr:from>
    <xdr:ext cx="469744" cy="259045"/>
    <xdr:sp macro="" textlink="">
      <xdr:nvSpPr>
        <xdr:cNvPr id="428" name="テキスト ボックス 427"/>
        <xdr:cNvSpPr txBox="1"/>
      </xdr:nvSpPr>
      <xdr:spPr>
        <a:xfrm>
          <a:off x="9404427" y="13484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3,853</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136601</xdr:rowOff>
    </xdr:from>
    <xdr:to>
      <xdr:col>12</xdr:col>
      <xdr:colOff>561975</xdr:colOff>
      <xdr:row>78</xdr:row>
      <xdr:rowOff>66751</xdr:rowOff>
    </xdr:to>
    <xdr:sp macro="" textlink="">
      <xdr:nvSpPr>
        <xdr:cNvPr id="429" name="円/楕円 428"/>
        <xdr:cNvSpPr/>
      </xdr:nvSpPr>
      <xdr:spPr>
        <a:xfrm>
          <a:off x="8699500" y="1333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57878</xdr:rowOff>
    </xdr:from>
    <xdr:ext cx="469744" cy="259045"/>
    <xdr:sp macro="" textlink="">
      <xdr:nvSpPr>
        <xdr:cNvPr id="430" name="テキスト ボックス 429"/>
        <xdr:cNvSpPr txBox="1"/>
      </xdr:nvSpPr>
      <xdr:spPr>
        <a:xfrm>
          <a:off x="8515427" y="13430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5,248</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149022</xdr:rowOff>
    </xdr:from>
    <xdr:to>
      <xdr:col>11</xdr:col>
      <xdr:colOff>358775</xdr:colOff>
      <xdr:row>78</xdr:row>
      <xdr:rowOff>79172</xdr:rowOff>
    </xdr:to>
    <xdr:sp macro="" textlink="">
      <xdr:nvSpPr>
        <xdr:cNvPr id="431" name="円/楕円 430"/>
        <xdr:cNvSpPr/>
      </xdr:nvSpPr>
      <xdr:spPr>
        <a:xfrm>
          <a:off x="7810500" y="1335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70299</xdr:rowOff>
    </xdr:from>
    <xdr:ext cx="469744" cy="259045"/>
    <xdr:sp macro="" textlink="">
      <xdr:nvSpPr>
        <xdr:cNvPr id="432" name="テキスト ボックス 431"/>
        <xdr:cNvSpPr txBox="1"/>
      </xdr:nvSpPr>
      <xdr:spPr>
        <a:xfrm>
          <a:off x="7626427" y="13443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4,922</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117590</xdr:rowOff>
    </xdr:from>
    <xdr:to>
      <xdr:col>10</xdr:col>
      <xdr:colOff>155575</xdr:colOff>
      <xdr:row>78</xdr:row>
      <xdr:rowOff>47740</xdr:rowOff>
    </xdr:to>
    <xdr:sp macro="" textlink="">
      <xdr:nvSpPr>
        <xdr:cNvPr id="433" name="円/楕円 432"/>
        <xdr:cNvSpPr/>
      </xdr:nvSpPr>
      <xdr:spPr>
        <a:xfrm>
          <a:off x="6921500" y="1331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38867</xdr:rowOff>
    </xdr:from>
    <xdr:ext cx="469744" cy="259045"/>
    <xdr:sp macro="" textlink="">
      <xdr:nvSpPr>
        <xdr:cNvPr id="434" name="テキスト ボックス 433"/>
        <xdr:cNvSpPr txBox="1"/>
      </xdr:nvSpPr>
      <xdr:spPr>
        <a:xfrm>
          <a:off x="6737427" y="13411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40,718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5" name="テキスト ボックス 444"/>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98</xdr:row>
      <xdr:rowOff>139700</xdr:rowOff>
    </xdr:from>
    <xdr:to>
      <xdr:col>16</xdr:col>
      <xdr:colOff>307975</xdr:colOff>
      <xdr:row>98</xdr:row>
      <xdr:rowOff>139700</xdr:rowOff>
    </xdr:to>
    <xdr:cxnSp macro="">
      <xdr:nvCxnSpPr>
        <xdr:cNvPr id="446" name="直線コネクタ 445"/>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97</xdr:row>
      <xdr:rowOff>168927</xdr:rowOff>
    </xdr:from>
    <xdr:ext cx="531299" cy="259045"/>
    <xdr:sp macro="" textlink="">
      <xdr:nvSpPr>
        <xdr:cNvPr id="447" name="テキスト ボックス 446"/>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8" name="直線コネクタ 447"/>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49" name="テキスト ボックス 448"/>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50" name="直線コネクタ 449"/>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51" name="テキスト ボックス 450"/>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2" name="直線コネクタ 451"/>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53" name="テキスト ボックス 452"/>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100929</xdr:rowOff>
    </xdr:from>
    <xdr:to>
      <xdr:col>15</xdr:col>
      <xdr:colOff>180340</xdr:colOff>
      <xdr:row>99</xdr:row>
      <xdr:rowOff>61908</xdr:rowOff>
    </xdr:to>
    <xdr:cxnSp macro="">
      <xdr:nvCxnSpPr>
        <xdr:cNvPr id="457" name="直線コネクタ 456"/>
        <xdr:cNvCxnSpPr/>
      </xdr:nvCxnSpPr>
      <xdr:spPr>
        <a:xfrm flipV="1">
          <a:off x="10475595" y="15702879"/>
          <a:ext cx="1270" cy="1332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65735</xdr:rowOff>
    </xdr:from>
    <xdr:ext cx="534377" cy="259045"/>
    <xdr:sp macro="" textlink="">
      <xdr:nvSpPr>
        <xdr:cNvPr id="458" name="土木費最小値テキスト"/>
        <xdr:cNvSpPr txBox="1"/>
      </xdr:nvSpPr>
      <xdr:spPr>
        <a:xfrm>
          <a:off x="10528300" y="17039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15,903</a:t>
          </a:r>
          <a:endParaRPr kumimoji="1" lang="ja-JP" altLang="en-US" sz="1000" b="1">
            <a:latin typeface="ＭＳ Ｐゴシック"/>
          </a:endParaRPr>
        </a:p>
      </xdr:txBody>
    </xdr:sp>
    <xdr:clientData/>
  </xdr:oneCellAnchor>
  <xdr:twoCellAnchor>
    <xdr:from>
      <xdr:col>15</xdr:col>
      <xdr:colOff>92075</xdr:colOff>
      <xdr:row>99</xdr:row>
      <xdr:rowOff>61908</xdr:rowOff>
    </xdr:from>
    <xdr:to>
      <xdr:col>15</xdr:col>
      <xdr:colOff>269875</xdr:colOff>
      <xdr:row>99</xdr:row>
      <xdr:rowOff>61908</xdr:rowOff>
    </xdr:to>
    <xdr:cxnSp macro="">
      <xdr:nvCxnSpPr>
        <xdr:cNvPr id="459" name="直線コネクタ 458"/>
        <xdr:cNvCxnSpPr/>
      </xdr:nvCxnSpPr>
      <xdr:spPr>
        <a:xfrm>
          <a:off x="10388600" y="17035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47606</xdr:rowOff>
    </xdr:from>
    <xdr:ext cx="534377" cy="259045"/>
    <xdr:sp macro="" textlink="">
      <xdr:nvSpPr>
        <xdr:cNvPr id="460" name="土木費最大値テキスト"/>
        <xdr:cNvSpPr txBox="1"/>
      </xdr:nvSpPr>
      <xdr:spPr>
        <a:xfrm>
          <a:off x="10528300" y="1547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74,196</a:t>
          </a:r>
          <a:endParaRPr kumimoji="1" lang="ja-JP" altLang="en-US" sz="1000" b="1">
            <a:latin typeface="ＭＳ Ｐゴシック"/>
          </a:endParaRPr>
        </a:p>
      </xdr:txBody>
    </xdr:sp>
    <xdr:clientData/>
  </xdr:oneCellAnchor>
  <xdr:twoCellAnchor>
    <xdr:from>
      <xdr:col>15</xdr:col>
      <xdr:colOff>92075</xdr:colOff>
      <xdr:row>91</xdr:row>
      <xdr:rowOff>100929</xdr:rowOff>
    </xdr:from>
    <xdr:to>
      <xdr:col>15</xdr:col>
      <xdr:colOff>269875</xdr:colOff>
      <xdr:row>91</xdr:row>
      <xdr:rowOff>100929</xdr:rowOff>
    </xdr:to>
    <xdr:cxnSp macro="">
      <xdr:nvCxnSpPr>
        <xdr:cNvPr id="461" name="直線コネクタ 460"/>
        <xdr:cNvCxnSpPr/>
      </xdr:nvCxnSpPr>
      <xdr:spPr>
        <a:xfrm>
          <a:off x="10388600" y="15702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4643</xdr:rowOff>
    </xdr:from>
    <xdr:to>
      <xdr:col>15</xdr:col>
      <xdr:colOff>180975</xdr:colOff>
      <xdr:row>95</xdr:row>
      <xdr:rowOff>39779</xdr:rowOff>
    </xdr:to>
    <xdr:cxnSp macro="">
      <xdr:nvCxnSpPr>
        <xdr:cNvPr id="462" name="直線コネクタ 461"/>
        <xdr:cNvCxnSpPr/>
      </xdr:nvCxnSpPr>
      <xdr:spPr>
        <a:xfrm flipV="1">
          <a:off x="9639300" y="16292393"/>
          <a:ext cx="838200" cy="35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7435</xdr:rowOff>
    </xdr:from>
    <xdr:ext cx="534377" cy="259045"/>
    <xdr:sp macro="" textlink="">
      <xdr:nvSpPr>
        <xdr:cNvPr id="463" name="土木費平均値テキスト"/>
        <xdr:cNvSpPr txBox="1"/>
      </xdr:nvSpPr>
      <xdr:spPr>
        <a:xfrm>
          <a:off x="10528300" y="16466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37,620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29008</xdr:rowOff>
    </xdr:from>
    <xdr:to>
      <xdr:col>15</xdr:col>
      <xdr:colOff>231775</xdr:colOff>
      <xdr:row>96</xdr:row>
      <xdr:rowOff>130608</xdr:rowOff>
    </xdr:to>
    <xdr:sp macro="" textlink="">
      <xdr:nvSpPr>
        <xdr:cNvPr id="464" name="フローチャート : 判断 463"/>
        <xdr:cNvSpPr/>
      </xdr:nvSpPr>
      <xdr:spPr>
        <a:xfrm>
          <a:off x="10426700" y="16488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39779</xdr:rowOff>
    </xdr:from>
    <xdr:to>
      <xdr:col>14</xdr:col>
      <xdr:colOff>28575</xdr:colOff>
      <xdr:row>95</xdr:row>
      <xdr:rowOff>56262</xdr:rowOff>
    </xdr:to>
    <xdr:cxnSp macro="">
      <xdr:nvCxnSpPr>
        <xdr:cNvPr id="465" name="直線コネクタ 464"/>
        <xdr:cNvCxnSpPr/>
      </xdr:nvCxnSpPr>
      <xdr:spPr>
        <a:xfrm flipV="1">
          <a:off x="8750300" y="16327529"/>
          <a:ext cx="889000" cy="16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15931</xdr:rowOff>
    </xdr:from>
    <xdr:to>
      <xdr:col>14</xdr:col>
      <xdr:colOff>79375</xdr:colOff>
      <xdr:row>96</xdr:row>
      <xdr:rowOff>117531</xdr:rowOff>
    </xdr:to>
    <xdr:sp macro="" textlink="">
      <xdr:nvSpPr>
        <xdr:cNvPr id="466" name="フローチャート : 判断 465"/>
        <xdr:cNvSpPr/>
      </xdr:nvSpPr>
      <xdr:spPr>
        <a:xfrm>
          <a:off x="9588500" y="16475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108658</xdr:rowOff>
    </xdr:from>
    <xdr:ext cx="534377" cy="259045"/>
    <xdr:sp macro="" textlink="">
      <xdr:nvSpPr>
        <xdr:cNvPr id="467" name="テキスト ボックス 466"/>
        <xdr:cNvSpPr txBox="1"/>
      </xdr:nvSpPr>
      <xdr:spPr>
        <a:xfrm>
          <a:off x="9372111" y="1656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38,192</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56262</xdr:rowOff>
    </xdr:from>
    <xdr:to>
      <xdr:col>12</xdr:col>
      <xdr:colOff>511175</xdr:colOff>
      <xdr:row>95</xdr:row>
      <xdr:rowOff>111674</xdr:rowOff>
    </xdr:to>
    <xdr:cxnSp macro="">
      <xdr:nvCxnSpPr>
        <xdr:cNvPr id="468" name="直線コネクタ 467"/>
        <xdr:cNvCxnSpPr/>
      </xdr:nvCxnSpPr>
      <xdr:spPr>
        <a:xfrm flipV="1">
          <a:off x="7861300" y="16344012"/>
          <a:ext cx="889000" cy="5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154942</xdr:rowOff>
    </xdr:from>
    <xdr:to>
      <xdr:col>12</xdr:col>
      <xdr:colOff>561975</xdr:colOff>
      <xdr:row>96</xdr:row>
      <xdr:rowOff>85092</xdr:rowOff>
    </xdr:to>
    <xdr:sp macro="" textlink="">
      <xdr:nvSpPr>
        <xdr:cNvPr id="469" name="フローチャート : 判断 468"/>
        <xdr:cNvSpPr/>
      </xdr:nvSpPr>
      <xdr:spPr>
        <a:xfrm>
          <a:off x="8699500" y="16442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76219</xdr:rowOff>
    </xdr:from>
    <xdr:ext cx="534377" cy="259045"/>
    <xdr:sp macro="" textlink="">
      <xdr:nvSpPr>
        <xdr:cNvPr id="470" name="テキスト ボックス 469"/>
        <xdr:cNvSpPr txBox="1"/>
      </xdr:nvSpPr>
      <xdr:spPr>
        <a:xfrm>
          <a:off x="8483111" y="16535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39,611</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79601</xdr:rowOff>
    </xdr:from>
    <xdr:to>
      <xdr:col>11</xdr:col>
      <xdr:colOff>307975</xdr:colOff>
      <xdr:row>95</xdr:row>
      <xdr:rowOff>111674</xdr:rowOff>
    </xdr:to>
    <xdr:cxnSp macro="">
      <xdr:nvCxnSpPr>
        <xdr:cNvPr id="471" name="直線コネクタ 470"/>
        <xdr:cNvCxnSpPr/>
      </xdr:nvCxnSpPr>
      <xdr:spPr>
        <a:xfrm>
          <a:off x="6972300" y="16367351"/>
          <a:ext cx="889000" cy="32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203</xdr:rowOff>
    </xdr:from>
    <xdr:to>
      <xdr:col>11</xdr:col>
      <xdr:colOff>358775</xdr:colOff>
      <xdr:row>96</xdr:row>
      <xdr:rowOff>101803</xdr:rowOff>
    </xdr:to>
    <xdr:sp macro="" textlink="">
      <xdr:nvSpPr>
        <xdr:cNvPr id="472" name="フローチャート : 判断 471"/>
        <xdr:cNvSpPr/>
      </xdr:nvSpPr>
      <xdr:spPr>
        <a:xfrm>
          <a:off x="7810500" y="1645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92930</xdr:rowOff>
    </xdr:from>
    <xdr:ext cx="534377" cy="259045"/>
    <xdr:sp macro="" textlink="">
      <xdr:nvSpPr>
        <xdr:cNvPr id="473" name="テキスト ボックス 472"/>
        <xdr:cNvSpPr txBox="1"/>
      </xdr:nvSpPr>
      <xdr:spPr>
        <a:xfrm>
          <a:off x="7594111" y="1655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38,880</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23085</xdr:rowOff>
    </xdr:from>
    <xdr:to>
      <xdr:col>10</xdr:col>
      <xdr:colOff>155575</xdr:colOff>
      <xdr:row>96</xdr:row>
      <xdr:rowOff>124685</xdr:rowOff>
    </xdr:to>
    <xdr:sp macro="" textlink="">
      <xdr:nvSpPr>
        <xdr:cNvPr id="474" name="フローチャート : 判断 473"/>
        <xdr:cNvSpPr/>
      </xdr:nvSpPr>
      <xdr:spPr>
        <a:xfrm>
          <a:off x="6921500" y="1648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115812</xdr:rowOff>
    </xdr:from>
    <xdr:ext cx="534377" cy="259045"/>
    <xdr:sp macro="" textlink="">
      <xdr:nvSpPr>
        <xdr:cNvPr id="475" name="テキスト ボックス 474"/>
        <xdr:cNvSpPr txBox="1"/>
      </xdr:nvSpPr>
      <xdr:spPr>
        <a:xfrm>
          <a:off x="6705111" y="1657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37,879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94</xdr:row>
      <xdr:rowOff>125293</xdr:rowOff>
    </xdr:from>
    <xdr:to>
      <xdr:col>15</xdr:col>
      <xdr:colOff>231775</xdr:colOff>
      <xdr:row>95</xdr:row>
      <xdr:rowOff>55443</xdr:rowOff>
    </xdr:to>
    <xdr:sp macro="" textlink="">
      <xdr:nvSpPr>
        <xdr:cNvPr id="481" name="円/楕円 480"/>
        <xdr:cNvSpPr/>
      </xdr:nvSpPr>
      <xdr:spPr>
        <a:xfrm>
          <a:off x="10426700" y="162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148170</xdr:rowOff>
    </xdr:from>
    <xdr:ext cx="534377" cy="259045"/>
    <xdr:sp macro="" textlink="">
      <xdr:nvSpPr>
        <xdr:cNvPr id="482" name="土木費該当値テキスト"/>
        <xdr:cNvSpPr txBox="1"/>
      </xdr:nvSpPr>
      <xdr:spPr>
        <a:xfrm>
          <a:off x="10528300" y="16093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48,408</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160429</xdr:rowOff>
    </xdr:from>
    <xdr:to>
      <xdr:col>14</xdr:col>
      <xdr:colOff>79375</xdr:colOff>
      <xdr:row>95</xdr:row>
      <xdr:rowOff>90579</xdr:rowOff>
    </xdr:to>
    <xdr:sp macro="" textlink="">
      <xdr:nvSpPr>
        <xdr:cNvPr id="483" name="円/楕円 482"/>
        <xdr:cNvSpPr/>
      </xdr:nvSpPr>
      <xdr:spPr>
        <a:xfrm>
          <a:off x="9588500" y="16276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107106</xdr:rowOff>
    </xdr:from>
    <xdr:ext cx="534377" cy="259045"/>
    <xdr:sp macro="" textlink="">
      <xdr:nvSpPr>
        <xdr:cNvPr id="484" name="テキスト ボックス 483"/>
        <xdr:cNvSpPr txBox="1"/>
      </xdr:nvSpPr>
      <xdr:spPr>
        <a:xfrm>
          <a:off x="9372111" y="16051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46,871</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5462</xdr:rowOff>
    </xdr:from>
    <xdr:to>
      <xdr:col>12</xdr:col>
      <xdr:colOff>561975</xdr:colOff>
      <xdr:row>95</xdr:row>
      <xdr:rowOff>107062</xdr:rowOff>
    </xdr:to>
    <xdr:sp macro="" textlink="">
      <xdr:nvSpPr>
        <xdr:cNvPr id="485" name="円/楕円 484"/>
        <xdr:cNvSpPr/>
      </xdr:nvSpPr>
      <xdr:spPr>
        <a:xfrm>
          <a:off x="8699500" y="1629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123589</xdr:rowOff>
    </xdr:from>
    <xdr:ext cx="534377" cy="259045"/>
    <xdr:sp macro="" textlink="">
      <xdr:nvSpPr>
        <xdr:cNvPr id="486" name="テキスト ボックス 485"/>
        <xdr:cNvSpPr txBox="1"/>
      </xdr:nvSpPr>
      <xdr:spPr>
        <a:xfrm>
          <a:off x="8483111" y="16068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46,150</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60874</xdr:rowOff>
    </xdr:from>
    <xdr:to>
      <xdr:col>11</xdr:col>
      <xdr:colOff>358775</xdr:colOff>
      <xdr:row>95</xdr:row>
      <xdr:rowOff>162474</xdr:rowOff>
    </xdr:to>
    <xdr:sp macro="" textlink="">
      <xdr:nvSpPr>
        <xdr:cNvPr id="487" name="円/楕円 486"/>
        <xdr:cNvSpPr/>
      </xdr:nvSpPr>
      <xdr:spPr>
        <a:xfrm>
          <a:off x="7810500" y="16348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7551</xdr:rowOff>
    </xdr:from>
    <xdr:ext cx="534377" cy="259045"/>
    <xdr:sp macro="" textlink="">
      <xdr:nvSpPr>
        <xdr:cNvPr id="488" name="テキスト ボックス 487"/>
        <xdr:cNvSpPr txBox="1"/>
      </xdr:nvSpPr>
      <xdr:spPr>
        <a:xfrm>
          <a:off x="7594111" y="1612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43,726</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28801</xdr:rowOff>
    </xdr:from>
    <xdr:to>
      <xdr:col>10</xdr:col>
      <xdr:colOff>155575</xdr:colOff>
      <xdr:row>95</xdr:row>
      <xdr:rowOff>130401</xdr:rowOff>
    </xdr:to>
    <xdr:sp macro="" textlink="">
      <xdr:nvSpPr>
        <xdr:cNvPr id="489" name="円/楕円 488"/>
        <xdr:cNvSpPr/>
      </xdr:nvSpPr>
      <xdr:spPr>
        <a:xfrm>
          <a:off x="6921500" y="16316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146928</xdr:rowOff>
    </xdr:from>
    <xdr:ext cx="534377" cy="259045"/>
    <xdr:sp macro="" textlink="">
      <xdr:nvSpPr>
        <xdr:cNvPr id="490" name="テキスト ボックス 489"/>
        <xdr:cNvSpPr txBox="1"/>
      </xdr:nvSpPr>
      <xdr:spPr>
        <a:xfrm>
          <a:off x="6705111" y="16091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45,129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23,680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40</xdr:row>
      <xdr:rowOff>111777</xdr:rowOff>
    </xdr:from>
    <xdr:ext cx="467179" cy="259045"/>
    <xdr:sp macro="" textlink="">
      <xdr:nvSpPr>
        <xdr:cNvPr id="501" name="テキスト ボックス 500"/>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2" name="直線コネクタ 501"/>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38</xdr:row>
      <xdr:rowOff>128105</xdr:rowOff>
    </xdr:from>
    <xdr:ext cx="467179" cy="259045"/>
    <xdr:sp macro="" textlink="">
      <xdr:nvSpPr>
        <xdr:cNvPr id="503" name="テキスト ボックス 502"/>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4" name="直線コネクタ 503"/>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144434</xdr:rowOff>
    </xdr:from>
    <xdr:ext cx="467179" cy="259045"/>
    <xdr:sp macro="" textlink="">
      <xdr:nvSpPr>
        <xdr:cNvPr id="505" name="テキスト ボックス 504"/>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6" name="直線コネクタ 505"/>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7" name="テキスト ボックス 506"/>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8" name="直線コネクタ 507"/>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9" name="テキスト ボックス 508"/>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0" name="直線コネクタ 509"/>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1" name="テキスト ボックス 510"/>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2" name="直線コネクタ 511"/>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3" name="テキスト ボックス 512"/>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55662</xdr:rowOff>
    </xdr:from>
    <xdr:to>
      <xdr:col>23</xdr:col>
      <xdr:colOff>516889</xdr:colOff>
      <xdr:row>38</xdr:row>
      <xdr:rowOff>112268</xdr:rowOff>
    </xdr:to>
    <xdr:cxnSp macro="">
      <xdr:nvCxnSpPr>
        <xdr:cNvPr id="517" name="直線コネクタ 516"/>
        <xdr:cNvCxnSpPr/>
      </xdr:nvCxnSpPr>
      <xdr:spPr>
        <a:xfrm flipV="1">
          <a:off x="16317595" y="5199162"/>
          <a:ext cx="1269" cy="1428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116095</xdr:rowOff>
    </xdr:from>
    <xdr:ext cx="469744" cy="259045"/>
    <xdr:sp macro="" textlink="">
      <xdr:nvSpPr>
        <xdr:cNvPr id="518" name="消防費最小値テキスト"/>
        <xdr:cNvSpPr txBox="1"/>
      </xdr:nvSpPr>
      <xdr:spPr>
        <a:xfrm>
          <a:off x="16370300" y="6631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7,452</a:t>
          </a:r>
          <a:endParaRPr kumimoji="1" lang="ja-JP" altLang="en-US" sz="1000" b="1">
            <a:latin typeface="ＭＳ Ｐゴシック"/>
          </a:endParaRPr>
        </a:p>
      </xdr:txBody>
    </xdr:sp>
    <xdr:clientData/>
  </xdr:oneCellAnchor>
  <xdr:twoCellAnchor>
    <xdr:from>
      <xdr:col>23</xdr:col>
      <xdr:colOff>428625</xdr:colOff>
      <xdr:row>38</xdr:row>
      <xdr:rowOff>112268</xdr:rowOff>
    </xdr:from>
    <xdr:to>
      <xdr:col>23</xdr:col>
      <xdr:colOff>606425</xdr:colOff>
      <xdr:row>38</xdr:row>
      <xdr:rowOff>112268</xdr:rowOff>
    </xdr:to>
    <xdr:cxnSp macro="">
      <xdr:nvCxnSpPr>
        <xdr:cNvPr id="519" name="直線コネクタ 518"/>
        <xdr:cNvCxnSpPr/>
      </xdr:nvCxnSpPr>
      <xdr:spPr>
        <a:xfrm>
          <a:off x="16230600" y="6627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2339</xdr:rowOff>
    </xdr:from>
    <xdr:ext cx="534377" cy="259045"/>
    <xdr:sp macro="" textlink="">
      <xdr:nvSpPr>
        <xdr:cNvPr id="520" name="消防費最大値テキスト"/>
        <xdr:cNvSpPr txBox="1"/>
      </xdr:nvSpPr>
      <xdr:spPr>
        <a:xfrm>
          <a:off x="16370300" y="4974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20,572</a:t>
          </a:r>
          <a:endParaRPr kumimoji="1" lang="ja-JP" altLang="en-US" sz="1000" b="1">
            <a:latin typeface="ＭＳ Ｐゴシック"/>
          </a:endParaRPr>
        </a:p>
      </xdr:txBody>
    </xdr:sp>
    <xdr:clientData/>
  </xdr:oneCellAnchor>
  <xdr:twoCellAnchor>
    <xdr:from>
      <xdr:col>23</xdr:col>
      <xdr:colOff>428625</xdr:colOff>
      <xdr:row>30</xdr:row>
      <xdr:rowOff>55662</xdr:rowOff>
    </xdr:from>
    <xdr:to>
      <xdr:col>23</xdr:col>
      <xdr:colOff>606425</xdr:colOff>
      <xdr:row>30</xdr:row>
      <xdr:rowOff>55662</xdr:rowOff>
    </xdr:to>
    <xdr:cxnSp macro="">
      <xdr:nvCxnSpPr>
        <xdr:cNvPr id="521" name="直線コネクタ 520"/>
        <xdr:cNvCxnSpPr/>
      </xdr:nvCxnSpPr>
      <xdr:spPr>
        <a:xfrm>
          <a:off x="16230600" y="5199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32</xdr:row>
      <xdr:rowOff>35524</xdr:rowOff>
    </xdr:from>
    <xdr:to>
      <xdr:col>23</xdr:col>
      <xdr:colOff>517525</xdr:colOff>
      <xdr:row>33</xdr:row>
      <xdr:rowOff>56642</xdr:rowOff>
    </xdr:to>
    <xdr:cxnSp macro="">
      <xdr:nvCxnSpPr>
        <xdr:cNvPr id="522" name="直線コネクタ 521"/>
        <xdr:cNvCxnSpPr/>
      </xdr:nvCxnSpPr>
      <xdr:spPr>
        <a:xfrm>
          <a:off x="15481300" y="5521924"/>
          <a:ext cx="838200" cy="192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815</xdr:rowOff>
    </xdr:from>
    <xdr:ext cx="534377" cy="259045"/>
    <xdr:sp macro="" textlink="">
      <xdr:nvSpPr>
        <xdr:cNvPr id="523" name="消防費平均値テキスト"/>
        <xdr:cNvSpPr txBox="1"/>
      </xdr:nvSpPr>
      <xdr:spPr>
        <a:xfrm>
          <a:off x="16370300" y="60015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12,536</a:t>
          </a:r>
          <a:endParaRPr kumimoji="1" lang="ja-JP" altLang="en-US" sz="1000" b="1">
            <a:solidFill>
              <a:srgbClr val="000080"/>
            </a:solidFill>
            <a:latin typeface="ＭＳ Ｐゴシック"/>
          </a:endParaRPr>
        </a:p>
      </xdr:txBody>
    </xdr:sp>
    <xdr:clientData/>
  </xdr:oneCellAnchor>
  <xdr:twoCellAnchor>
    <xdr:from>
      <xdr:col>23</xdr:col>
      <xdr:colOff>466725</xdr:colOff>
      <xdr:row>35</xdr:row>
      <xdr:rowOff>22388</xdr:rowOff>
    </xdr:from>
    <xdr:to>
      <xdr:col>23</xdr:col>
      <xdr:colOff>568325</xdr:colOff>
      <xdr:row>35</xdr:row>
      <xdr:rowOff>123988</xdr:rowOff>
    </xdr:to>
    <xdr:sp macro="" textlink="">
      <xdr:nvSpPr>
        <xdr:cNvPr id="524" name="フローチャート : 判断 523"/>
        <xdr:cNvSpPr/>
      </xdr:nvSpPr>
      <xdr:spPr>
        <a:xfrm>
          <a:off x="16268700" y="602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32</xdr:row>
      <xdr:rowOff>35524</xdr:rowOff>
    </xdr:from>
    <xdr:to>
      <xdr:col>22</xdr:col>
      <xdr:colOff>365125</xdr:colOff>
      <xdr:row>32</xdr:row>
      <xdr:rowOff>149824</xdr:rowOff>
    </xdr:to>
    <xdr:cxnSp macro="">
      <xdr:nvCxnSpPr>
        <xdr:cNvPr id="525" name="直線コネクタ 524"/>
        <xdr:cNvCxnSpPr/>
      </xdr:nvCxnSpPr>
      <xdr:spPr>
        <a:xfrm flipV="1">
          <a:off x="14592300" y="552192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34</xdr:row>
      <xdr:rowOff>94561</xdr:rowOff>
    </xdr:from>
    <xdr:to>
      <xdr:col>22</xdr:col>
      <xdr:colOff>415925</xdr:colOff>
      <xdr:row>35</xdr:row>
      <xdr:rowOff>24711</xdr:rowOff>
    </xdr:to>
    <xdr:sp macro="" textlink="">
      <xdr:nvSpPr>
        <xdr:cNvPr id="526" name="フローチャート : 判断 525"/>
        <xdr:cNvSpPr/>
      </xdr:nvSpPr>
      <xdr:spPr>
        <a:xfrm>
          <a:off x="15430500" y="5923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15838</xdr:rowOff>
    </xdr:from>
    <xdr:ext cx="534377" cy="259045"/>
    <xdr:sp macro="" textlink="">
      <xdr:nvSpPr>
        <xdr:cNvPr id="527" name="テキスト ボックス 526"/>
        <xdr:cNvSpPr txBox="1"/>
      </xdr:nvSpPr>
      <xdr:spPr>
        <a:xfrm>
          <a:off x="15214111" y="6016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13,448</a:t>
          </a:r>
          <a:endParaRPr kumimoji="1" lang="ja-JP" altLang="en-US" sz="1000" b="1">
            <a:solidFill>
              <a:srgbClr val="000080"/>
            </a:solidFill>
            <a:latin typeface="ＭＳ Ｐゴシック"/>
          </a:endParaRPr>
        </a:p>
      </xdr:txBody>
    </xdr:sp>
    <xdr:clientData/>
  </xdr:oneCellAnchor>
  <xdr:twoCellAnchor>
    <xdr:from>
      <xdr:col>19</xdr:col>
      <xdr:colOff>644525</xdr:colOff>
      <xdr:row>32</xdr:row>
      <xdr:rowOff>149824</xdr:rowOff>
    </xdr:from>
    <xdr:to>
      <xdr:col>21</xdr:col>
      <xdr:colOff>161925</xdr:colOff>
      <xdr:row>34</xdr:row>
      <xdr:rowOff>69269</xdr:rowOff>
    </xdr:to>
    <xdr:cxnSp macro="">
      <xdr:nvCxnSpPr>
        <xdr:cNvPr id="528" name="直線コネクタ 527"/>
        <xdr:cNvCxnSpPr/>
      </xdr:nvCxnSpPr>
      <xdr:spPr>
        <a:xfrm flipV="1">
          <a:off x="13703300" y="5636224"/>
          <a:ext cx="889000" cy="26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34</xdr:row>
      <xdr:rowOff>125694</xdr:rowOff>
    </xdr:from>
    <xdr:to>
      <xdr:col>21</xdr:col>
      <xdr:colOff>212725</xdr:colOff>
      <xdr:row>35</xdr:row>
      <xdr:rowOff>55844</xdr:rowOff>
    </xdr:to>
    <xdr:sp macro="" textlink="">
      <xdr:nvSpPr>
        <xdr:cNvPr id="529" name="フローチャート : 判断 528"/>
        <xdr:cNvSpPr/>
      </xdr:nvSpPr>
      <xdr:spPr>
        <a:xfrm>
          <a:off x="14541500" y="595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46971</xdr:rowOff>
    </xdr:from>
    <xdr:ext cx="534377" cy="259045"/>
    <xdr:sp macro="" textlink="">
      <xdr:nvSpPr>
        <xdr:cNvPr id="530" name="テキスト ボックス 529"/>
        <xdr:cNvSpPr txBox="1"/>
      </xdr:nvSpPr>
      <xdr:spPr>
        <a:xfrm>
          <a:off x="14325111" y="6047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13,162</a:t>
          </a:r>
          <a:endParaRPr kumimoji="1" lang="ja-JP" altLang="en-US" sz="1000" b="1">
            <a:solidFill>
              <a:srgbClr val="000080"/>
            </a:solidFill>
            <a:latin typeface="ＭＳ Ｐゴシック"/>
          </a:endParaRPr>
        </a:p>
      </xdr:txBody>
    </xdr:sp>
    <xdr:clientData/>
  </xdr:oneCellAnchor>
  <xdr:twoCellAnchor>
    <xdr:from>
      <xdr:col>18</xdr:col>
      <xdr:colOff>441325</xdr:colOff>
      <xdr:row>34</xdr:row>
      <xdr:rowOff>69269</xdr:rowOff>
    </xdr:from>
    <xdr:to>
      <xdr:col>19</xdr:col>
      <xdr:colOff>644525</xdr:colOff>
      <xdr:row>34</xdr:row>
      <xdr:rowOff>116187</xdr:rowOff>
    </xdr:to>
    <xdr:cxnSp macro="">
      <xdr:nvCxnSpPr>
        <xdr:cNvPr id="531" name="直線コネクタ 530"/>
        <xdr:cNvCxnSpPr/>
      </xdr:nvCxnSpPr>
      <xdr:spPr>
        <a:xfrm flipV="1">
          <a:off x="12814300" y="5898569"/>
          <a:ext cx="889000" cy="46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34</xdr:row>
      <xdr:rowOff>151602</xdr:rowOff>
    </xdr:from>
    <xdr:to>
      <xdr:col>20</xdr:col>
      <xdr:colOff>9525</xdr:colOff>
      <xdr:row>35</xdr:row>
      <xdr:rowOff>81752</xdr:rowOff>
    </xdr:to>
    <xdr:sp macro="" textlink="">
      <xdr:nvSpPr>
        <xdr:cNvPr id="532" name="フローチャート : 判断 531"/>
        <xdr:cNvSpPr/>
      </xdr:nvSpPr>
      <xdr:spPr>
        <a:xfrm>
          <a:off x="13652500" y="5980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72879</xdr:rowOff>
    </xdr:from>
    <xdr:ext cx="534377" cy="259045"/>
    <xdr:sp macro="" textlink="">
      <xdr:nvSpPr>
        <xdr:cNvPr id="533" name="テキスト ボックス 532"/>
        <xdr:cNvSpPr txBox="1"/>
      </xdr:nvSpPr>
      <xdr:spPr>
        <a:xfrm>
          <a:off x="13436111" y="607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12,924</a:t>
          </a:r>
          <a:endParaRPr kumimoji="1" lang="ja-JP" altLang="en-US" sz="1000" b="1">
            <a:solidFill>
              <a:srgbClr val="000080"/>
            </a:solidFill>
            <a:latin typeface="ＭＳ Ｐゴシック"/>
          </a:endParaRPr>
        </a:p>
      </xdr:txBody>
    </xdr:sp>
    <xdr:clientData/>
  </xdr:oneCellAnchor>
  <xdr:twoCellAnchor>
    <xdr:from>
      <xdr:col>18</xdr:col>
      <xdr:colOff>390525</xdr:colOff>
      <xdr:row>34</xdr:row>
      <xdr:rowOff>161290</xdr:rowOff>
    </xdr:from>
    <xdr:to>
      <xdr:col>18</xdr:col>
      <xdr:colOff>492125</xdr:colOff>
      <xdr:row>35</xdr:row>
      <xdr:rowOff>91440</xdr:rowOff>
    </xdr:to>
    <xdr:sp macro="" textlink="">
      <xdr:nvSpPr>
        <xdr:cNvPr id="534" name="フローチャート : 判断 533"/>
        <xdr:cNvSpPr/>
      </xdr:nvSpPr>
      <xdr:spPr>
        <a:xfrm>
          <a:off x="12763500" y="599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82567</xdr:rowOff>
    </xdr:from>
    <xdr:ext cx="534377" cy="259045"/>
    <xdr:sp macro="" textlink="">
      <xdr:nvSpPr>
        <xdr:cNvPr id="535" name="テキスト ボックス 534"/>
        <xdr:cNvSpPr txBox="1"/>
      </xdr:nvSpPr>
      <xdr:spPr>
        <a:xfrm>
          <a:off x="12547111" y="6083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33</xdr:row>
      <xdr:rowOff>5842</xdr:rowOff>
    </xdr:from>
    <xdr:to>
      <xdr:col>23</xdr:col>
      <xdr:colOff>568325</xdr:colOff>
      <xdr:row>33</xdr:row>
      <xdr:rowOff>107442</xdr:rowOff>
    </xdr:to>
    <xdr:sp macro="" textlink="">
      <xdr:nvSpPr>
        <xdr:cNvPr id="541" name="円/楕円 540"/>
        <xdr:cNvSpPr/>
      </xdr:nvSpPr>
      <xdr:spPr>
        <a:xfrm>
          <a:off x="16268700" y="566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32</xdr:row>
      <xdr:rowOff>28719</xdr:rowOff>
    </xdr:from>
    <xdr:ext cx="534377" cy="259045"/>
    <xdr:sp macro="" textlink="">
      <xdr:nvSpPr>
        <xdr:cNvPr id="542" name="消防費該当値テキスト"/>
        <xdr:cNvSpPr txBox="1"/>
      </xdr:nvSpPr>
      <xdr:spPr>
        <a:xfrm>
          <a:off x="16370300" y="5515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15,838</a:t>
          </a:r>
          <a:endParaRPr kumimoji="1" lang="ja-JP" altLang="en-US" sz="1000" b="1">
            <a:solidFill>
              <a:srgbClr val="FF0000"/>
            </a:solidFill>
            <a:latin typeface="ＭＳ Ｐゴシック"/>
          </a:endParaRPr>
        </a:p>
      </xdr:txBody>
    </xdr:sp>
    <xdr:clientData/>
  </xdr:oneCellAnchor>
  <xdr:twoCellAnchor>
    <xdr:from>
      <xdr:col>22</xdr:col>
      <xdr:colOff>314325</xdr:colOff>
      <xdr:row>31</xdr:row>
      <xdr:rowOff>156174</xdr:rowOff>
    </xdr:from>
    <xdr:to>
      <xdr:col>22</xdr:col>
      <xdr:colOff>415925</xdr:colOff>
      <xdr:row>32</xdr:row>
      <xdr:rowOff>86324</xdr:rowOff>
    </xdr:to>
    <xdr:sp macro="" textlink="">
      <xdr:nvSpPr>
        <xdr:cNvPr id="543" name="円/楕円 542"/>
        <xdr:cNvSpPr/>
      </xdr:nvSpPr>
      <xdr:spPr>
        <a:xfrm>
          <a:off x="15430500" y="547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30</xdr:row>
      <xdr:rowOff>102851</xdr:rowOff>
    </xdr:from>
    <xdr:ext cx="534377" cy="259045"/>
    <xdr:sp macro="" textlink="">
      <xdr:nvSpPr>
        <xdr:cNvPr id="544" name="テキスト ボックス 543"/>
        <xdr:cNvSpPr txBox="1"/>
      </xdr:nvSpPr>
      <xdr:spPr>
        <a:xfrm>
          <a:off x="15214111" y="524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17,607</a:t>
          </a:r>
          <a:endParaRPr kumimoji="1" lang="ja-JP" altLang="en-US" sz="1000" b="1">
            <a:solidFill>
              <a:srgbClr val="FF0000"/>
            </a:solidFill>
            <a:latin typeface="ＭＳ Ｐゴシック"/>
          </a:endParaRPr>
        </a:p>
      </xdr:txBody>
    </xdr:sp>
    <xdr:clientData/>
  </xdr:oneCellAnchor>
  <xdr:twoCellAnchor>
    <xdr:from>
      <xdr:col>21</xdr:col>
      <xdr:colOff>111125</xdr:colOff>
      <xdr:row>32</xdr:row>
      <xdr:rowOff>99024</xdr:rowOff>
    </xdr:from>
    <xdr:to>
      <xdr:col>21</xdr:col>
      <xdr:colOff>212725</xdr:colOff>
      <xdr:row>33</xdr:row>
      <xdr:rowOff>29174</xdr:rowOff>
    </xdr:to>
    <xdr:sp macro="" textlink="">
      <xdr:nvSpPr>
        <xdr:cNvPr id="545" name="円/楕円 544"/>
        <xdr:cNvSpPr/>
      </xdr:nvSpPr>
      <xdr:spPr>
        <a:xfrm>
          <a:off x="14541500" y="558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31</xdr:row>
      <xdr:rowOff>45701</xdr:rowOff>
    </xdr:from>
    <xdr:ext cx="534377" cy="259045"/>
    <xdr:sp macro="" textlink="">
      <xdr:nvSpPr>
        <xdr:cNvPr id="546" name="テキスト ボックス 545"/>
        <xdr:cNvSpPr txBox="1"/>
      </xdr:nvSpPr>
      <xdr:spPr>
        <a:xfrm>
          <a:off x="14325111" y="5360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16,557</a:t>
          </a:r>
          <a:endParaRPr kumimoji="1" lang="ja-JP" altLang="en-US" sz="1000" b="1">
            <a:solidFill>
              <a:srgbClr val="FF0000"/>
            </a:solidFill>
            <a:latin typeface="ＭＳ Ｐゴシック"/>
          </a:endParaRPr>
        </a:p>
      </xdr:txBody>
    </xdr:sp>
    <xdr:clientData/>
  </xdr:oneCellAnchor>
  <xdr:twoCellAnchor>
    <xdr:from>
      <xdr:col>19</xdr:col>
      <xdr:colOff>593725</xdr:colOff>
      <xdr:row>34</xdr:row>
      <xdr:rowOff>18469</xdr:rowOff>
    </xdr:from>
    <xdr:to>
      <xdr:col>20</xdr:col>
      <xdr:colOff>9525</xdr:colOff>
      <xdr:row>34</xdr:row>
      <xdr:rowOff>120069</xdr:rowOff>
    </xdr:to>
    <xdr:sp macro="" textlink="">
      <xdr:nvSpPr>
        <xdr:cNvPr id="547" name="円/楕円 546"/>
        <xdr:cNvSpPr/>
      </xdr:nvSpPr>
      <xdr:spPr>
        <a:xfrm>
          <a:off x="13652500" y="5847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32</xdr:row>
      <xdr:rowOff>136596</xdr:rowOff>
    </xdr:from>
    <xdr:ext cx="534377" cy="259045"/>
    <xdr:sp macro="" textlink="">
      <xdr:nvSpPr>
        <xdr:cNvPr id="548" name="テキスト ボックス 547"/>
        <xdr:cNvSpPr txBox="1"/>
      </xdr:nvSpPr>
      <xdr:spPr>
        <a:xfrm>
          <a:off x="13436111" y="5622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14,147</a:t>
          </a:r>
          <a:endParaRPr kumimoji="1" lang="ja-JP" altLang="en-US" sz="1000" b="1">
            <a:solidFill>
              <a:srgbClr val="FF0000"/>
            </a:solidFill>
            <a:latin typeface="ＭＳ Ｐゴシック"/>
          </a:endParaRPr>
        </a:p>
      </xdr:txBody>
    </xdr:sp>
    <xdr:clientData/>
  </xdr:oneCellAnchor>
  <xdr:twoCellAnchor>
    <xdr:from>
      <xdr:col>18</xdr:col>
      <xdr:colOff>390525</xdr:colOff>
      <xdr:row>34</xdr:row>
      <xdr:rowOff>65387</xdr:rowOff>
    </xdr:from>
    <xdr:to>
      <xdr:col>18</xdr:col>
      <xdr:colOff>492125</xdr:colOff>
      <xdr:row>34</xdr:row>
      <xdr:rowOff>166987</xdr:rowOff>
    </xdr:to>
    <xdr:sp macro="" textlink="">
      <xdr:nvSpPr>
        <xdr:cNvPr id="549" name="円/楕円 548"/>
        <xdr:cNvSpPr/>
      </xdr:nvSpPr>
      <xdr:spPr>
        <a:xfrm>
          <a:off x="12763500" y="589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33</xdr:row>
      <xdr:rowOff>12064</xdr:rowOff>
    </xdr:from>
    <xdr:ext cx="534377" cy="259045"/>
    <xdr:sp macro="" textlink="">
      <xdr:nvSpPr>
        <xdr:cNvPr id="550" name="テキスト ボックス 549"/>
        <xdr:cNvSpPr txBox="1"/>
      </xdr:nvSpPr>
      <xdr:spPr>
        <a:xfrm>
          <a:off x="12547111" y="566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13,716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38,067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1" name="テキスト ボックス 56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62" name="直線コネクタ 56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63" name="テキスト ボックス 562"/>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64" name="直線コネクタ 56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65" name="テキスト ボックス 564"/>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6" name="直線コネクタ 56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111777</xdr:rowOff>
    </xdr:from>
    <xdr:ext cx="531299" cy="259045"/>
    <xdr:sp macro="" textlink="">
      <xdr:nvSpPr>
        <xdr:cNvPr id="567" name="テキスト ボックス 566"/>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8" name="直線コネクタ 56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49</xdr:row>
      <xdr:rowOff>168927</xdr:rowOff>
    </xdr:from>
    <xdr:ext cx="531299" cy="259045"/>
    <xdr:sp macro="" textlink="">
      <xdr:nvSpPr>
        <xdr:cNvPr id="569" name="テキスト ボックス 568"/>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48717</xdr:rowOff>
    </xdr:from>
    <xdr:to>
      <xdr:col>23</xdr:col>
      <xdr:colOff>516889</xdr:colOff>
      <xdr:row>58</xdr:row>
      <xdr:rowOff>30704</xdr:rowOff>
    </xdr:to>
    <xdr:cxnSp macro="">
      <xdr:nvCxnSpPr>
        <xdr:cNvPr id="573" name="直線コネクタ 572"/>
        <xdr:cNvCxnSpPr/>
      </xdr:nvCxnSpPr>
      <xdr:spPr>
        <a:xfrm flipV="1">
          <a:off x="16317595" y="8621217"/>
          <a:ext cx="1269" cy="1353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34531</xdr:rowOff>
    </xdr:from>
    <xdr:ext cx="534377" cy="259045"/>
    <xdr:sp macro="" textlink="">
      <xdr:nvSpPr>
        <xdr:cNvPr id="574" name="教育費最小値テキスト"/>
        <xdr:cNvSpPr txBox="1"/>
      </xdr:nvSpPr>
      <xdr:spPr>
        <a:xfrm>
          <a:off x="16370300" y="9978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24,768</a:t>
          </a:r>
          <a:endParaRPr kumimoji="1" lang="ja-JP" altLang="en-US" sz="1000" b="1">
            <a:latin typeface="ＭＳ Ｐゴシック"/>
          </a:endParaRPr>
        </a:p>
      </xdr:txBody>
    </xdr:sp>
    <xdr:clientData/>
  </xdr:oneCellAnchor>
  <xdr:twoCellAnchor>
    <xdr:from>
      <xdr:col>23</xdr:col>
      <xdr:colOff>428625</xdr:colOff>
      <xdr:row>58</xdr:row>
      <xdr:rowOff>30704</xdr:rowOff>
    </xdr:from>
    <xdr:to>
      <xdr:col>23</xdr:col>
      <xdr:colOff>606425</xdr:colOff>
      <xdr:row>58</xdr:row>
      <xdr:rowOff>30704</xdr:rowOff>
    </xdr:to>
    <xdr:cxnSp macro="">
      <xdr:nvCxnSpPr>
        <xdr:cNvPr id="575" name="直線コネクタ 574"/>
        <xdr:cNvCxnSpPr/>
      </xdr:nvCxnSpPr>
      <xdr:spPr>
        <a:xfrm>
          <a:off x="16230600" y="9974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166844</xdr:rowOff>
    </xdr:from>
    <xdr:ext cx="534377" cy="259045"/>
    <xdr:sp macro="" textlink="">
      <xdr:nvSpPr>
        <xdr:cNvPr id="576" name="教育費最大値テキスト"/>
        <xdr:cNvSpPr txBox="1"/>
      </xdr:nvSpPr>
      <xdr:spPr>
        <a:xfrm>
          <a:off x="16370300" y="8396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83,980</a:t>
          </a:r>
          <a:endParaRPr kumimoji="1" lang="ja-JP" altLang="en-US" sz="1000" b="1">
            <a:latin typeface="ＭＳ Ｐゴシック"/>
          </a:endParaRPr>
        </a:p>
      </xdr:txBody>
    </xdr:sp>
    <xdr:clientData/>
  </xdr:oneCellAnchor>
  <xdr:twoCellAnchor>
    <xdr:from>
      <xdr:col>23</xdr:col>
      <xdr:colOff>428625</xdr:colOff>
      <xdr:row>50</xdr:row>
      <xdr:rowOff>48717</xdr:rowOff>
    </xdr:from>
    <xdr:to>
      <xdr:col>23</xdr:col>
      <xdr:colOff>606425</xdr:colOff>
      <xdr:row>50</xdr:row>
      <xdr:rowOff>48717</xdr:rowOff>
    </xdr:to>
    <xdr:cxnSp macro="">
      <xdr:nvCxnSpPr>
        <xdr:cNvPr id="577" name="直線コネクタ 576"/>
        <xdr:cNvCxnSpPr/>
      </xdr:nvCxnSpPr>
      <xdr:spPr>
        <a:xfrm>
          <a:off x="16230600" y="8621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74229</xdr:rowOff>
    </xdr:from>
    <xdr:to>
      <xdr:col>23</xdr:col>
      <xdr:colOff>517525</xdr:colOff>
      <xdr:row>56</xdr:row>
      <xdr:rowOff>26246</xdr:rowOff>
    </xdr:to>
    <xdr:cxnSp macro="">
      <xdr:nvCxnSpPr>
        <xdr:cNvPr id="578" name="直線コネクタ 577"/>
        <xdr:cNvCxnSpPr/>
      </xdr:nvCxnSpPr>
      <xdr:spPr>
        <a:xfrm flipV="1">
          <a:off x="15481300" y="9503979"/>
          <a:ext cx="838200" cy="12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164093</xdr:rowOff>
    </xdr:from>
    <xdr:ext cx="534377" cy="259045"/>
    <xdr:sp macro="" textlink="">
      <xdr:nvSpPr>
        <xdr:cNvPr id="579" name="教育費平均値テキスト"/>
        <xdr:cNvSpPr txBox="1"/>
      </xdr:nvSpPr>
      <xdr:spPr>
        <a:xfrm>
          <a:off x="16370300" y="95938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38,267</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14216</xdr:rowOff>
    </xdr:from>
    <xdr:to>
      <xdr:col>23</xdr:col>
      <xdr:colOff>568325</xdr:colOff>
      <xdr:row>56</xdr:row>
      <xdr:rowOff>115816</xdr:rowOff>
    </xdr:to>
    <xdr:sp macro="" textlink="">
      <xdr:nvSpPr>
        <xdr:cNvPr id="580" name="フローチャート : 判断 579"/>
        <xdr:cNvSpPr/>
      </xdr:nvSpPr>
      <xdr:spPr>
        <a:xfrm>
          <a:off x="16268700" y="9615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3340</xdr:rowOff>
    </xdr:from>
    <xdr:to>
      <xdr:col>22</xdr:col>
      <xdr:colOff>365125</xdr:colOff>
      <xdr:row>56</xdr:row>
      <xdr:rowOff>26246</xdr:rowOff>
    </xdr:to>
    <xdr:cxnSp macro="">
      <xdr:nvCxnSpPr>
        <xdr:cNvPr id="581" name="直線コネクタ 580"/>
        <xdr:cNvCxnSpPr/>
      </xdr:nvCxnSpPr>
      <xdr:spPr>
        <a:xfrm>
          <a:off x="14592300" y="9604540"/>
          <a:ext cx="889000" cy="22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143764</xdr:rowOff>
    </xdr:from>
    <xdr:to>
      <xdr:col>22</xdr:col>
      <xdr:colOff>415925</xdr:colOff>
      <xdr:row>56</xdr:row>
      <xdr:rowOff>73914</xdr:rowOff>
    </xdr:to>
    <xdr:sp macro="" textlink="">
      <xdr:nvSpPr>
        <xdr:cNvPr id="582" name="フローチャート : 判断 581"/>
        <xdr:cNvSpPr/>
      </xdr:nvSpPr>
      <xdr:spPr>
        <a:xfrm>
          <a:off x="15430500" y="9573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90441</xdr:rowOff>
    </xdr:from>
    <xdr:ext cx="534377" cy="259045"/>
    <xdr:sp macro="" textlink="">
      <xdr:nvSpPr>
        <xdr:cNvPr id="583" name="テキスト ボックス 582"/>
        <xdr:cNvSpPr txBox="1"/>
      </xdr:nvSpPr>
      <xdr:spPr>
        <a:xfrm>
          <a:off x="15214111" y="9348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40,100</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3340</xdr:rowOff>
    </xdr:from>
    <xdr:to>
      <xdr:col>21</xdr:col>
      <xdr:colOff>161925</xdr:colOff>
      <xdr:row>56</xdr:row>
      <xdr:rowOff>39528</xdr:rowOff>
    </xdr:to>
    <xdr:cxnSp macro="">
      <xdr:nvCxnSpPr>
        <xdr:cNvPr id="584" name="直線コネクタ 583"/>
        <xdr:cNvCxnSpPr/>
      </xdr:nvCxnSpPr>
      <xdr:spPr>
        <a:xfrm flipV="1">
          <a:off x="13703300" y="9604540"/>
          <a:ext cx="889000" cy="36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30242</xdr:rowOff>
    </xdr:from>
    <xdr:to>
      <xdr:col>21</xdr:col>
      <xdr:colOff>212725</xdr:colOff>
      <xdr:row>56</xdr:row>
      <xdr:rowOff>131842</xdr:rowOff>
    </xdr:to>
    <xdr:sp macro="" textlink="">
      <xdr:nvSpPr>
        <xdr:cNvPr id="585" name="フローチャート : 判断 584"/>
        <xdr:cNvSpPr/>
      </xdr:nvSpPr>
      <xdr:spPr>
        <a:xfrm>
          <a:off x="14541500" y="963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122969</xdr:rowOff>
    </xdr:from>
    <xdr:ext cx="534377" cy="259045"/>
    <xdr:sp macro="" textlink="">
      <xdr:nvSpPr>
        <xdr:cNvPr id="586" name="テキスト ボックス 585"/>
        <xdr:cNvSpPr txBox="1"/>
      </xdr:nvSpPr>
      <xdr:spPr>
        <a:xfrm>
          <a:off x="14325111" y="972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37,566</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156731</xdr:rowOff>
    </xdr:from>
    <xdr:to>
      <xdr:col>19</xdr:col>
      <xdr:colOff>644525</xdr:colOff>
      <xdr:row>56</xdr:row>
      <xdr:rowOff>39528</xdr:rowOff>
    </xdr:to>
    <xdr:cxnSp macro="">
      <xdr:nvCxnSpPr>
        <xdr:cNvPr id="587" name="直線コネクタ 586"/>
        <xdr:cNvCxnSpPr/>
      </xdr:nvCxnSpPr>
      <xdr:spPr>
        <a:xfrm>
          <a:off x="12814300" y="9586481"/>
          <a:ext cx="889000" cy="54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44117</xdr:rowOff>
    </xdr:from>
    <xdr:to>
      <xdr:col>20</xdr:col>
      <xdr:colOff>9525</xdr:colOff>
      <xdr:row>56</xdr:row>
      <xdr:rowOff>145717</xdr:rowOff>
    </xdr:to>
    <xdr:sp macro="" textlink="">
      <xdr:nvSpPr>
        <xdr:cNvPr id="588" name="フローチャート : 判断 587"/>
        <xdr:cNvSpPr/>
      </xdr:nvSpPr>
      <xdr:spPr>
        <a:xfrm>
          <a:off x="13652500" y="964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136844</xdr:rowOff>
    </xdr:from>
    <xdr:ext cx="534377" cy="259045"/>
    <xdr:sp macro="" textlink="">
      <xdr:nvSpPr>
        <xdr:cNvPr id="589" name="テキスト ボックス 588"/>
        <xdr:cNvSpPr txBox="1"/>
      </xdr:nvSpPr>
      <xdr:spPr>
        <a:xfrm>
          <a:off x="13436111" y="973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36,959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13531</xdr:rowOff>
    </xdr:from>
    <xdr:to>
      <xdr:col>18</xdr:col>
      <xdr:colOff>492125</xdr:colOff>
      <xdr:row>56</xdr:row>
      <xdr:rowOff>115131</xdr:rowOff>
    </xdr:to>
    <xdr:sp macro="" textlink="">
      <xdr:nvSpPr>
        <xdr:cNvPr id="590" name="フローチャート : 判断 589"/>
        <xdr:cNvSpPr/>
      </xdr:nvSpPr>
      <xdr:spPr>
        <a:xfrm>
          <a:off x="12763500" y="96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106258</xdr:rowOff>
    </xdr:from>
    <xdr:ext cx="534377" cy="259045"/>
    <xdr:sp macro="" textlink="">
      <xdr:nvSpPr>
        <xdr:cNvPr id="591" name="テキスト ボックス 590"/>
        <xdr:cNvSpPr txBox="1"/>
      </xdr:nvSpPr>
      <xdr:spPr>
        <a:xfrm>
          <a:off x="12547111" y="9707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38,297</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23429</xdr:rowOff>
    </xdr:from>
    <xdr:to>
      <xdr:col>23</xdr:col>
      <xdr:colOff>568325</xdr:colOff>
      <xdr:row>55</xdr:row>
      <xdr:rowOff>125029</xdr:rowOff>
    </xdr:to>
    <xdr:sp macro="" textlink="">
      <xdr:nvSpPr>
        <xdr:cNvPr id="597" name="円/楕円 596"/>
        <xdr:cNvSpPr/>
      </xdr:nvSpPr>
      <xdr:spPr>
        <a:xfrm>
          <a:off x="16268700" y="945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46306</xdr:rowOff>
    </xdr:from>
    <xdr:ext cx="534377" cy="259045"/>
    <xdr:sp macro="" textlink="">
      <xdr:nvSpPr>
        <xdr:cNvPr id="598" name="教育費該当値テキスト"/>
        <xdr:cNvSpPr txBox="1"/>
      </xdr:nvSpPr>
      <xdr:spPr>
        <a:xfrm>
          <a:off x="16370300" y="9304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45,364</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146896</xdr:rowOff>
    </xdr:from>
    <xdr:to>
      <xdr:col>22</xdr:col>
      <xdr:colOff>415925</xdr:colOff>
      <xdr:row>56</xdr:row>
      <xdr:rowOff>77046</xdr:rowOff>
    </xdr:to>
    <xdr:sp macro="" textlink="">
      <xdr:nvSpPr>
        <xdr:cNvPr id="599" name="円/楕円 598"/>
        <xdr:cNvSpPr/>
      </xdr:nvSpPr>
      <xdr:spPr>
        <a:xfrm>
          <a:off x="15430500" y="957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68173</xdr:rowOff>
    </xdr:from>
    <xdr:ext cx="534377" cy="259045"/>
    <xdr:sp macro="" textlink="">
      <xdr:nvSpPr>
        <xdr:cNvPr id="600" name="テキスト ボックス 599"/>
        <xdr:cNvSpPr txBox="1"/>
      </xdr:nvSpPr>
      <xdr:spPr>
        <a:xfrm>
          <a:off x="15214111" y="9669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39,963</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123990</xdr:rowOff>
    </xdr:from>
    <xdr:to>
      <xdr:col>21</xdr:col>
      <xdr:colOff>212725</xdr:colOff>
      <xdr:row>56</xdr:row>
      <xdr:rowOff>54140</xdr:rowOff>
    </xdr:to>
    <xdr:sp macro="" textlink="">
      <xdr:nvSpPr>
        <xdr:cNvPr id="601" name="円/楕円 600"/>
        <xdr:cNvSpPr/>
      </xdr:nvSpPr>
      <xdr:spPr>
        <a:xfrm>
          <a:off x="14541500" y="955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70667</xdr:rowOff>
    </xdr:from>
    <xdr:ext cx="534377" cy="259045"/>
    <xdr:sp macro="" textlink="">
      <xdr:nvSpPr>
        <xdr:cNvPr id="602" name="テキスト ボックス 601"/>
        <xdr:cNvSpPr txBox="1"/>
      </xdr:nvSpPr>
      <xdr:spPr>
        <a:xfrm>
          <a:off x="14325111" y="9328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40,965</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160178</xdr:rowOff>
    </xdr:from>
    <xdr:to>
      <xdr:col>20</xdr:col>
      <xdr:colOff>9525</xdr:colOff>
      <xdr:row>56</xdr:row>
      <xdr:rowOff>90328</xdr:rowOff>
    </xdr:to>
    <xdr:sp macro="" textlink="">
      <xdr:nvSpPr>
        <xdr:cNvPr id="603" name="円/楕円 602"/>
        <xdr:cNvSpPr/>
      </xdr:nvSpPr>
      <xdr:spPr>
        <a:xfrm>
          <a:off x="13652500" y="958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106855</xdr:rowOff>
    </xdr:from>
    <xdr:ext cx="534377" cy="259045"/>
    <xdr:sp macro="" textlink="">
      <xdr:nvSpPr>
        <xdr:cNvPr id="604" name="テキスト ボックス 603"/>
        <xdr:cNvSpPr txBox="1"/>
      </xdr:nvSpPr>
      <xdr:spPr>
        <a:xfrm>
          <a:off x="13436111" y="936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39,382</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105931</xdr:rowOff>
    </xdr:from>
    <xdr:to>
      <xdr:col>18</xdr:col>
      <xdr:colOff>492125</xdr:colOff>
      <xdr:row>56</xdr:row>
      <xdr:rowOff>36081</xdr:rowOff>
    </xdr:to>
    <xdr:sp macro="" textlink="">
      <xdr:nvSpPr>
        <xdr:cNvPr id="605" name="円/楕円 604"/>
        <xdr:cNvSpPr/>
      </xdr:nvSpPr>
      <xdr:spPr>
        <a:xfrm>
          <a:off x="12763500" y="953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52608</xdr:rowOff>
    </xdr:from>
    <xdr:ext cx="534377" cy="259045"/>
    <xdr:sp macro="" textlink="">
      <xdr:nvSpPr>
        <xdr:cNvPr id="606" name="テキスト ボックス 605"/>
        <xdr:cNvSpPr txBox="1"/>
      </xdr:nvSpPr>
      <xdr:spPr>
        <a:xfrm>
          <a:off x="12547111" y="9310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41,755</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7" name="直線コネクタ 616"/>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8" name="テキスト ボックス 617"/>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9" name="直線コネクタ 618"/>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20" name="テキスト ボックス 619"/>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1" name="直線コネクタ 620"/>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22" name="テキスト ボックス 621"/>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3" name="直線コネクタ 622"/>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24" name="テキスト ボックス 623"/>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6" name="テキスト ボックス 62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159108</xdr:rowOff>
    </xdr:from>
    <xdr:to>
      <xdr:col>23</xdr:col>
      <xdr:colOff>516889</xdr:colOff>
      <xdr:row>78</xdr:row>
      <xdr:rowOff>139700</xdr:rowOff>
    </xdr:to>
    <xdr:cxnSp macro="">
      <xdr:nvCxnSpPr>
        <xdr:cNvPr id="628" name="直線コネクタ 627"/>
        <xdr:cNvCxnSpPr/>
      </xdr:nvCxnSpPr>
      <xdr:spPr>
        <a:xfrm flipV="1">
          <a:off x="16317595" y="12332058"/>
          <a:ext cx="1269" cy="1180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29"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0" name="直線コネクタ 629"/>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105785</xdr:rowOff>
    </xdr:from>
    <xdr:ext cx="534377" cy="259045"/>
    <xdr:sp macro="" textlink="">
      <xdr:nvSpPr>
        <xdr:cNvPr id="631" name="災害復旧費最大値テキスト"/>
        <xdr:cNvSpPr txBox="1"/>
      </xdr:nvSpPr>
      <xdr:spPr>
        <a:xfrm>
          <a:off x="16370300" y="12107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51,651</a:t>
          </a:r>
          <a:endParaRPr kumimoji="1" lang="ja-JP" altLang="en-US" sz="1000" b="1">
            <a:latin typeface="ＭＳ Ｐゴシック"/>
          </a:endParaRPr>
        </a:p>
      </xdr:txBody>
    </xdr:sp>
    <xdr:clientData/>
  </xdr:oneCellAnchor>
  <xdr:twoCellAnchor>
    <xdr:from>
      <xdr:col>23</xdr:col>
      <xdr:colOff>428625</xdr:colOff>
      <xdr:row>71</xdr:row>
      <xdr:rowOff>159108</xdr:rowOff>
    </xdr:from>
    <xdr:to>
      <xdr:col>23</xdr:col>
      <xdr:colOff>606425</xdr:colOff>
      <xdr:row>71</xdr:row>
      <xdr:rowOff>159108</xdr:rowOff>
    </xdr:to>
    <xdr:cxnSp macro="">
      <xdr:nvCxnSpPr>
        <xdr:cNvPr id="632" name="直線コネクタ 631"/>
        <xdr:cNvCxnSpPr/>
      </xdr:nvCxnSpPr>
      <xdr:spPr>
        <a:xfrm>
          <a:off x="16230600" y="12332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22496</xdr:rowOff>
    </xdr:from>
    <xdr:to>
      <xdr:col>23</xdr:col>
      <xdr:colOff>517525</xdr:colOff>
      <xdr:row>78</xdr:row>
      <xdr:rowOff>28783</xdr:rowOff>
    </xdr:to>
    <xdr:cxnSp macro="">
      <xdr:nvCxnSpPr>
        <xdr:cNvPr id="633" name="直線コネクタ 632"/>
        <xdr:cNvCxnSpPr/>
      </xdr:nvCxnSpPr>
      <xdr:spPr>
        <a:xfrm flipV="1">
          <a:off x="15481300" y="13395596"/>
          <a:ext cx="838200" cy="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160436</xdr:rowOff>
    </xdr:from>
    <xdr:ext cx="469744" cy="259045"/>
    <xdr:sp macro="" textlink="">
      <xdr:nvSpPr>
        <xdr:cNvPr id="634" name="災害復旧費平均値テキスト"/>
        <xdr:cNvSpPr txBox="1"/>
      </xdr:nvSpPr>
      <xdr:spPr>
        <a:xfrm>
          <a:off x="16370300" y="133620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3,427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10559</xdr:rowOff>
    </xdr:from>
    <xdr:to>
      <xdr:col>23</xdr:col>
      <xdr:colOff>568325</xdr:colOff>
      <xdr:row>78</xdr:row>
      <xdr:rowOff>112159</xdr:rowOff>
    </xdr:to>
    <xdr:sp macro="" textlink="">
      <xdr:nvSpPr>
        <xdr:cNvPr id="635" name="フローチャート : 判断 634"/>
        <xdr:cNvSpPr/>
      </xdr:nvSpPr>
      <xdr:spPr>
        <a:xfrm>
          <a:off x="16268700" y="13383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28783</xdr:rowOff>
    </xdr:from>
    <xdr:to>
      <xdr:col>22</xdr:col>
      <xdr:colOff>365125</xdr:colOff>
      <xdr:row>78</xdr:row>
      <xdr:rowOff>87511</xdr:rowOff>
    </xdr:to>
    <xdr:cxnSp macro="">
      <xdr:nvCxnSpPr>
        <xdr:cNvPr id="636" name="直線コネクタ 635"/>
        <xdr:cNvCxnSpPr/>
      </xdr:nvCxnSpPr>
      <xdr:spPr>
        <a:xfrm flipV="1">
          <a:off x="14592300" y="13401883"/>
          <a:ext cx="889000" cy="5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46197</xdr:rowOff>
    </xdr:from>
    <xdr:to>
      <xdr:col>22</xdr:col>
      <xdr:colOff>415925</xdr:colOff>
      <xdr:row>78</xdr:row>
      <xdr:rowOff>147797</xdr:rowOff>
    </xdr:to>
    <xdr:sp macro="" textlink="">
      <xdr:nvSpPr>
        <xdr:cNvPr id="637" name="フローチャート : 判断 636"/>
        <xdr:cNvSpPr/>
      </xdr:nvSpPr>
      <xdr:spPr>
        <a:xfrm>
          <a:off x="15430500" y="13419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138924</xdr:rowOff>
    </xdr:from>
    <xdr:ext cx="469744" cy="259045"/>
    <xdr:sp macro="" textlink="">
      <xdr:nvSpPr>
        <xdr:cNvPr id="638" name="テキスト ボックス 637"/>
        <xdr:cNvSpPr txBox="1"/>
      </xdr:nvSpPr>
      <xdr:spPr>
        <a:xfrm>
          <a:off x="15246427" y="13512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1,868</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61587</xdr:rowOff>
    </xdr:from>
    <xdr:to>
      <xdr:col>21</xdr:col>
      <xdr:colOff>161925</xdr:colOff>
      <xdr:row>78</xdr:row>
      <xdr:rowOff>87511</xdr:rowOff>
    </xdr:to>
    <xdr:cxnSp macro="">
      <xdr:nvCxnSpPr>
        <xdr:cNvPr id="639" name="直線コネクタ 638"/>
        <xdr:cNvCxnSpPr/>
      </xdr:nvCxnSpPr>
      <xdr:spPr>
        <a:xfrm>
          <a:off x="13703300" y="13434687"/>
          <a:ext cx="889000" cy="2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16046</xdr:rowOff>
    </xdr:from>
    <xdr:to>
      <xdr:col>21</xdr:col>
      <xdr:colOff>212725</xdr:colOff>
      <xdr:row>78</xdr:row>
      <xdr:rowOff>117646</xdr:rowOff>
    </xdr:to>
    <xdr:sp macro="" textlink="">
      <xdr:nvSpPr>
        <xdr:cNvPr id="640" name="フローチャート : 判断 639"/>
        <xdr:cNvSpPr/>
      </xdr:nvSpPr>
      <xdr:spPr>
        <a:xfrm>
          <a:off x="14541500" y="13389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134173</xdr:rowOff>
    </xdr:from>
    <xdr:ext cx="469744" cy="259045"/>
    <xdr:sp macro="" textlink="">
      <xdr:nvSpPr>
        <xdr:cNvPr id="641" name="テキスト ボックス 640"/>
        <xdr:cNvSpPr txBox="1"/>
      </xdr:nvSpPr>
      <xdr:spPr>
        <a:xfrm>
          <a:off x="14357427" y="13164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61587</xdr:rowOff>
    </xdr:from>
    <xdr:to>
      <xdr:col>19</xdr:col>
      <xdr:colOff>644525</xdr:colOff>
      <xdr:row>78</xdr:row>
      <xdr:rowOff>91808</xdr:rowOff>
    </xdr:to>
    <xdr:cxnSp macro="">
      <xdr:nvCxnSpPr>
        <xdr:cNvPr id="642" name="直線コネクタ 641"/>
        <xdr:cNvCxnSpPr/>
      </xdr:nvCxnSpPr>
      <xdr:spPr>
        <a:xfrm flipV="1">
          <a:off x="12814300" y="13434687"/>
          <a:ext cx="889000" cy="30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16571</xdr:rowOff>
    </xdr:from>
    <xdr:to>
      <xdr:col>20</xdr:col>
      <xdr:colOff>9525</xdr:colOff>
      <xdr:row>78</xdr:row>
      <xdr:rowOff>118171</xdr:rowOff>
    </xdr:to>
    <xdr:sp macro="" textlink="">
      <xdr:nvSpPr>
        <xdr:cNvPr id="643" name="フローチャート : 判断 642"/>
        <xdr:cNvSpPr/>
      </xdr:nvSpPr>
      <xdr:spPr>
        <a:xfrm>
          <a:off x="13652500" y="1338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109298</xdr:rowOff>
    </xdr:from>
    <xdr:ext cx="469744" cy="259045"/>
    <xdr:sp macro="" textlink="">
      <xdr:nvSpPr>
        <xdr:cNvPr id="644" name="テキスト ボックス 643"/>
        <xdr:cNvSpPr txBox="1"/>
      </xdr:nvSpPr>
      <xdr:spPr>
        <a:xfrm>
          <a:off x="13468427" y="13482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3,164</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23704</xdr:rowOff>
    </xdr:from>
    <xdr:to>
      <xdr:col>18</xdr:col>
      <xdr:colOff>492125</xdr:colOff>
      <xdr:row>78</xdr:row>
      <xdr:rowOff>125304</xdr:rowOff>
    </xdr:to>
    <xdr:sp macro="" textlink="">
      <xdr:nvSpPr>
        <xdr:cNvPr id="645" name="フローチャート : 判断 644"/>
        <xdr:cNvSpPr/>
      </xdr:nvSpPr>
      <xdr:spPr>
        <a:xfrm>
          <a:off x="12763500" y="1339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141831</xdr:rowOff>
    </xdr:from>
    <xdr:ext cx="469744" cy="259045"/>
    <xdr:sp macro="" textlink="">
      <xdr:nvSpPr>
        <xdr:cNvPr id="646" name="テキスト ボックス 645"/>
        <xdr:cNvSpPr txBox="1"/>
      </xdr:nvSpPr>
      <xdr:spPr>
        <a:xfrm>
          <a:off x="12579427" y="1317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143146</xdr:rowOff>
    </xdr:from>
    <xdr:to>
      <xdr:col>23</xdr:col>
      <xdr:colOff>568325</xdr:colOff>
      <xdr:row>78</xdr:row>
      <xdr:rowOff>73296</xdr:rowOff>
    </xdr:to>
    <xdr:sp macro="" textlink="">
      <xdr:nvSpPr>
        <xdr:cNvPr id="652" name="円/楕円 651"/>
        <xdr:cNvSpPr/>
      </xdr:nvSpPr>
      <xdr:spPr>
        <a:xfrm>
          <a:off x="16268700" y="13344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102523</xdr:rowOff>
    </xdr:from>
    <xdr:ext cx="469744" cy="259045"/>
    <xdr:sp macro="" textlink="">
      <xdr:nvSpPr>
        <xdr:cNvPr id="653" name="災害復旧費該当値テキスト"/>
        <xdr:cNvSpPr txBox="1"/>
      </xdr:nvSpPr>
      <xdr:spPr>
        <a:xfrm>
          <a:off x="16370300" y="13132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5,127</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149433</xdr:rowOff>
    </xdr:from>
    <xdr:to>
      <xdr:col>22</xdr:col>
      <xdr:colOff>415925</xdr:colOff>
      <xdr:row>78</xdr:row>
      <xdr:rowOff>79583</xdr:rowOff>
    </xdr:to>
    <xdr:sp macro="" textlink="">
      <xdr:nvSpPr>
        <xdr:cNvPr id="654" name="円/楕円 653"/>
        <xdr:cNvSpPr/>
      </xdr:nvSpPr>
      <xdr:spPr>
        <a:xfrm>
          <a:off x="15430500" y="13351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96110</xdr:rowOff>
    </xdr:from>
    <xdr:ext cx="469744" cy="259045"/>
    <xdr:sp macro="" textlink="">
      <xdr:nvSpPr>
        <xdr:cNvPr id="655" name="テキスト ボックス 654"/>
        <xdr:cNvSpPr txBox="1"/>
      </xdr:nvSpPr>
      <xdr:spPr>
        <a:xfrm>
          <a:off x="15246427" y="13126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4,852</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36711</xdr:rowOff>
    </xdr:from>
    <xdr:to>
      <xdr:col>21</xdr:col>
      <xdr:colOff>212725</xdr:colOff>
      <xdr:row>78</xdr:row>
      <xdr:rowOff>138311</xdr:rowOff>
    </xdr:to>
    <xdr:sp macro="" textlink="">
      <xdr:nvSpPr>
        <xdr:cNvPr id="656" name="円/楕円 655"/>
        <xdr:cNvSpPr/>
      </xdr:nvSpPr>
      <xdr:spPr>
        <a:xfrm>
          <a:off x="14541500" y="1340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129438</xdr:rowOff>
    </xdr:from>
    <xdr:ext cx="469744" cy="259045"/>
    <xdr:sp macro="" textlink="">
      <xdr:nvSpPr>
        <xdr:cNvPr id="657" name="テキスト ボックス 656"/>
        <xdr:cNvSpPr txBox="1"/>
      </xdr:nvSpPr>
      <xdr:spPr>
        <a:xfrm>
          <a:off x="14357427" y="13502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2,283</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10787</xdr:rowOff>
    </xdr:from>
    <xdr:to>
      <xdr:col>20</xdr:col>
      <xdr:colOff>9525</xdr:colOff>
      <xdr:row>78</xdr:row>
      <xdr:rowOff>112387</xdr:rowOff>
    </xdr:to>
    <xdr:sp macro="" textlink="">
      <xdr:nvSpPr>
        <xdr:cNvPr id="658" name="円/楕円 657"/>
        <xdr:cNvSpPr/>
      </xdr:nvSpPr>
      <xdr:spPr>
        <a:xfrm>
          <a:off x="13652500" y="1338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128914</xdr:rowOff>
    </xdr:from>
    <xdr:ext cx="469744" cy="259045"/>
    <xdr:sp macro="" textlink="">
      <xdr:nvSpPr>
        <xdr:cNvPr id="659" name="テキスト ボックス 658"/>
        <xdr:cNvSpPr txBox="1"/>
      </xdr:nvSpPr>
      <xdr:spPr>
        <a:xfrm>
          <a:off x="13468427" y="13159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3,417</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41008</xdr:rowOff>
    </xdr:from>
    <xdr:to>
      <xdr:col>18</xdr:col>
      <xdr:colOff>492125</xdr:colOff>
      <xdr:row>78</xdr:row>
      <xdr:rowOff>142608</xdr:rowOff>
    </xdr:to>
    <xdr:sp macro="" textlink="">
      <xdr:nvSpPr>
        <xdr:cNvPr id="660" name="円/楕円 659"/>
        <xdr:cNvSpPr/>
      </xdr:nvSpPr>
      <xdr:spPr>
        <a:xfrm>
          <a:off x="12763500" y="134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133735</xdr:rowOff>
    </xdr:from>
    <xdr:ext cx="469744" cy="259045"/>
    <xdr:sp macro="" textlink="">
      <xdr:nvSpPr>
        <xdr:cNvPr id="661" name="テキスト ボックス 660"/>
        <xdr:cNvSpPr txBox="1"/>
      </xdr:nvSpPr>
      <xdr:spPr>
        <a:xfrm>
          <a:off x="12579427" y="13506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100</xdr:row>
      <xdr:rowOff>111777</xdr:rowOff>
    </xdr:from>
    <xdr:ext cx="248786" cy="259045"/>
    <xdr:sp macro="" textlink="">
      <xdr:nvSpPr>
        <xdr:cNvPr id="672" name="テキスト ボックス 671"/>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98</xdr:row>
      <xdr:rowOff>139700</xdr:rowOff>
    </xdr:from>
    <xdr:to>
      <xdr:col>24</xdr:col>
      <xdr:colOff>644525</xdr:colOff>
      <xdr:row>98</xdr:row>
      <xdr:rowOff>139700</xdr:rowOff>
    </xdr:to>
    <xdr:cxnSp macro="">
      <xdr:nvCxnSpPr>
        <xdr:cNvPr id="673" name="直線コネクタ 67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97</xdr:row>
      <xdr:rowOff>168927</xdr:rowOff>
    </xdr:from>
    <xdr:ext cx="531299" cy="259045"/>
    <xdr:sp macro="" textlink="">
      <xdr:nvSpPr>
        <xdr:cNvPr id="674" name="テキスト ボックス 673"/>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75" name="直線コネクタ 67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76" name="テキスト ボックス 675"/>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77" name="直線コネクタ 67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78" name="テキスト ボックス 677"/>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79" name="直線コネクタ 67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80" name="テキスト ボックス 679"/>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166903</xdr:rowOff>
    </xdr:from>
    <xdr:to>
      <xdr:col>23</xdr:col>
      <xdr:colOff>516889</xdr:colOff>
      <xdr:row>99</xdr:row>
      <xdr:rowOff>64582</xdr:rowOff>
    </xdr:to>
    <xdr:cxnSp macro="">
      <xdr:nvCxnSpPr>
        <xdr:cNvPr id="684" name="直線コネクタ 683"/>
        <xdr:cNvCxnSpPr/>
      </xdr:nvCxnSpPr>
      <xdr:spPr>
        <a:xfrm flipV="1">
          <a:off x="16317595" y="15768853"/>
          <a:ext cx="1269" cy="12692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68409</xdr:rowOff>
    </xdr:from>
    <xdr:ext cx="534377" cy="259045"/>
    <xdr:sp macro="" textlink="">
      <xdr:nvSpPr>
        <xdr:cNvPr id="685" name="公債費最小値テキスト"/>
        <xdr:cNvSpPr txBox="1"/>
      </xdr:nvSpPr>
      <xdr:spPr>
        <a:xfrm>
          <a:off x="16370300" y="17041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15,786</a:t>
          </a:r>
          <a:endParaRPr kumimoji="1" lang="ja-JP" altLang="en-US" sz="1000" b="1">
            <a:latin typeface="ＭＳ Ｐゴシック"/>
          </a:endParaRPr>
        </a:p>
      </xdr:txBody>
    </xdr:sp>
    <xdr:clientData/>
  </xdr:oneCellAnchor>
  <xdr:twoCellAnchor>
    <xdr:from>
      <xdr:col>23</xdr:col>
      <xdr:colOff>428625</xdr:colOff>
      <xdr:row>99</xdr:row>
      <xdr:rowOff>64582</xdr:rowOff>
    </xdr:from>
    <xdr:to>
      <xdr:col>23</xdr:col>
      <xdr:colOff>606425</xdr:colOff>
      <xdr:row>99</xdr:row>
      <xdr:rowOff>64582</xdr:rowOff>
    </xdr:to>
    <xdr:cxnSp macro="">
      <xdr:nvCxnSpPr>
        <xdr:cNvPr id="686" name="直線コネクタ 685"/>
        <xdr:cNvCxnSpPr/>
      </xdr:nvCxnSpPr>
      <xdr:spPr>
        <a:xfrm>
          <a:off x="16230600" y="17038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113580</xdr:rowOff>
    </xdr:from>
    <xdr:ext cx="534377" cy="259045"/>
    <xdr:sp macro="" textlink="">
      <xdr:nvSpPr>
        <xdr:cNvPr id="687" name="公債費最大値テキスト"/>
        <xdr:cNvSpPr txBox="1"/>
      </xdr:nvSpPr>
      <xdr:spPr>
        <a:xfrm>
          <a:off x="16370300" y="15544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71,310</a:t>
          </a:r>
          <a:endParaRPr kumimoji="1" lang="ja-JP" altLang="en-US" sz="1000" b="1">
            <a:latin typeface="ＭＳ Ｐゴシック"/>
          </a:endParaRPr>
        </a:p>
      </xdr:txBody>
    </xdr:sp>
    <xdr:clientData/>
  </xdr:oneCellAnchor>
  <xdr:twoCellAnchor>
    <xdr:from>
      <xdr:col>23</xdr:col>
      <xdr:colOff>428625</xdr:colOff>
      <xdr:row>91</xdr:row>
      <xdr:rowOff>166903</xdr:rowOff>
    </xdr:from>
    <xdr:to>
      <xdr:col>23</xdr:col>
      <xdr:colOff>606425</xdr:colOff>
      <xdr:row>91</xdr:row>
      <xdr:rowOff>166903</xdr:rowOff>
    </xdr:to>
    <xdr:cxnSp macro="">
      <xdr:nvCxnSpPr>
        <xdr:cNvPr id="688" name="直線コネクタ 687"/>
        <xdr:cNvCxnSpPr/>
      </xdr:nvCxnSpPr>
      <xdr:spPr>
        <a:xfrm>
          <a:off x="16230600" y="15768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79053</xdr:rowOff>
    </xdr:from>
    <xdr:to>
      <xdr:col>23</xdr:col>
      <xdr:colOff>517525</xdr:colOff>
      <xdr:row>96</xdr:row>
      <xdr:rowOff>164937</xdr:rowOff>
    </xdr:to>
    <xdr:cxnSp macro="">
      <xdr:nvCxnSpPr>
        <xdr:cNvPr id="689" name="直線コネクタ 688"/>
        <xdr:cNvCxnSpPr/>
      </xdr:nvCxnSpPr>
      <xdr:spPr>
        <a:xfrm>
          <a:off x="15481300" y="16538253"/>
          <a:ext cx="838200" cy="8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43256</xdr:rowOff>
    </xdr:from>
    <xdr:ext cx="534377" cy="259045"/>
    <xdr:sp macro="" textlink="">
      <xdr:nvSpPr>
        <xdr:cNvPr id="690" name="公債費平均値テキスト"/>
        <xdr:cNvSpPr txBox="1"/>
      </xdr:nvSpPr>
      <xdr:spPr>
        <a:xfrm>
          <a:off x="16370300" y="16673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28,553</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64829</xdr:rowOff>
    </xdr:from>
    <xdr:to>
      <xdr:col>23</xdr:col>
      <xdr:colOff>568325</xdr:colOff>
      <xdr:row>97</xdr:row>
      <xdr:rowOff>166429</xdr:rowOff>
    </xdr:to>
    <xdr:sp macro="" textlink="">
      <xdr:nvSpPr>
        <xdr:cNvPr id="691" name="フローチャート : 判断 690"/>
        <xdr:cNvSpPr/>
      </xdr:nvSpPr>
      <xdr:spPr>
        <a:xfrm>
          <a:off x="16268700" y="16695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30931</xdr:rowOff>
    </xdr:from>
    <xdr:to>
      <xdr:col>22</xdr:col>
      <xdr:colOff>365125</xdr:colOff>
      <xdr:row>96</xdr:row>
      <xdr:rowOff>79053</xdr:rowOff>
    </xdr:to>
    <xdr:cxnSp macro="">
      <xdr:nvCxnSpPr>
        <xdr:cNvPr id="692" name="直線コネクタ 691"/>
        <xdr:cNvCxnSpPr/>
      </xdr:nvCxnSpPr>
      <xdr:spPr>
        <a:xfrm>
          <a:off x="14592300" y="16490131"/>
          <a:ext cx="889000" cy="4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151102</xdr:rowOff>
    </xdr:from>
    <xdr:to>
      <xdr:col>22</xdr:col>
      <xdr:colOff>415925</xdr:colOff>
      <xdr:row>97</xdr:row>
      <xdr:rowOff>81252</xdr:rowOff>
    </xdr:to>
    <xdr:sp macro="" textlink="">
      <xdr:nvSpPr>
        <xdr:cNvPr id="693" name="フローチャート : 判断 692"/>
        <xdr:cNvSpPr/>
      </xdr:nvSpPr>
      <xdr:spPr>
        <a:xfrm>
          <a:off x="15430500" y="16610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72379</xdr:rowOff>
    </xdr:from>
    <xdr:ext cx="534377" cy="259045"/>
    <xdr:sp macro="" textlink="">
      <xdr:nvSpPr>
        <xdr:cNvPr id="694" name="テキスト ボックス 693"/>
        <xdr:cNvSpPr txBox="1"/>
      </xdr:nvSpPr>
      <xdr:spPr>
        <a:xfrm>
          <a:off x="15214111" y="1670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32,279</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22451</xdr:rowOff>
    </xdr:from>
    <xdr:to>
      <xdr:col>21</xdr:col>
      <xdr:colOff>161925</xdr:colOff>
      <xdr:row>96</xdr:row>
      <xdr:rowOff>30931</xdr:rowOff>
    </xdr:to>
    <xdr:cxnSp macro="">
      <xdr:nvCxnSpPr>
        <xdr:cNvPr id="695" name="直線コネクタ 694"/>
        <xdr:cNvCxnSpPr/>
      </xdr:nvCxnSpPr>
      <xdr:spPr>
        <a:xfrm>
          <a:off x="13703300" y="16481651"/>
          <a:ext cx="889000" cy="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130871</xdr:rowOff>
    </xdr:from>
    <xdr:to>
      <xdr:col>21</xdr:col>
      <xdr:colOff>212725</xdr:colOff>
      <xdr:row>97</xdr:row>
      <xdr:rowOff>61021</xdr:rowOff>
    </xdr:to>
    <xdr:sp macro="" textlink="">
      <xdr:nvSpPr>
        <xdr:cNvPr id="696" name="フローチャート : 判断 695"/>
        <xdr:cNvSpPr/>
      </xdr:nvSpPr>
      <xdr:spPr>
        <a:xfrm>
          <a:off x="14541500" y="165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52148</xdr:rowOff>
    </xdr:from>
    <xdr:ext cx="534377" cy="259045"/>
    <xdr:sp macro="" textlink="">
      <xdr:nvSpPr>
        <xdr:cNvPr id="697" name="テキスト ボックス 696"/>
        <xdr:cNvSpPr txBox="1"/>
      </xdr:nvSpPr>
      <xdr:spPr>
        <a:xfrm>
          <a:off x="14325111" y="16682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33,164</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107307</xdr:rowOff>
    </xdr:from>
    <xdr:to>
      <xdr:col>19</xdr:col>
      <xdr:colOff>644525</xdr:colOff>
      <xdr:row>96</xdr:row>
      <xdr:rowOff>22451</xdr:rowOff>
    </xdr:to>
    <xdr:cxnSp macro="">
      <xdr:nvCxnSpPr>
        <xdr:cNvPr id="698" name="直線コネクタ 697"/>
        <xdr:cNvCxnSpPr/>
      </xdr:nvCxnSpPr>
      <xdr:spPr>
        <a:xfrm>
          <a:off x="12814300" y="16395057"/>
          <a:ext cx="889000" cy="86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120766</xdr:rowOff>
    </xdr:from>
    <xdr:to>
      <xdr:col>20</xdr:col>
      <xdr:colOff>9525</xdr:colOff>
      <xdr:row>97</xdr:row>
      <xdr:rowOff>50916</xdr:rowOff>
    </xdr:to>
    <xdr:sp macro="" textlink="">
      <xdr:nvSpPr>
        <xdr:cNvPr id="699" name="フローチャート : 判断 698"/>
        <xdr:cNvSpPr/>
      </xdr:nvSpPr>
      <xdr:spPr>
        <a:xfrm>
          <a:off x="13652500" y="1657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42043</xdr:rowOff>
    </xdr:from>
    <xdr:ext cx="534377" cy="259045"/>
    <xdr:sp macro="" textlink="">
      <xdr:nvSpPr>
        <xdr:cNvPr id="700" name="テキスト ボックス 699"/>
        <xdr:cNvSpPr txBox="1"/>
      </xdr:nvSpPr>
      <xdr:spPr>
        <a:xfrm>
          <a:off x="13436111" y="16672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33,606</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88192</xdr:rowOff>
    </xdr:from>
    <xdr:to>
      <xdr:col>18</xdr:col>
      <xdr:colOff>492125</xdr:colOff>
      <xdr:row>97</xdr:row>
      <xdr:rowOff>18342</xdr:rowOff>
    </xdr:to>
    <xdr:sp macro="" textlink="">
      <xdr:nvSpPr>
        <xdr:cNvPr id="701" name="フローチャート : 判断 700"/>
        <xdr:cNvSpPr/>
      </xdr:nvSpPr>
      <xdr:spPr>
        <a:xfrm>
          <a:off x="12763500" y="16547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9469</xdr:rowOff>
    </xdr:from>
    <xdr:ext cx="534377" cy="259045"/>
    <xdr:sp macro="" textlink="">
      <xdr:nvSpPr>
        <xdr:cNvPr id="702" name="テキスト ボックス 701"/>
        <xdr:cNvSpPr txBox="1"/>
      </xdr:nvSpPr>
      <xdr:spPr>
        <a:xfrm>
          <a:off x="12547111" y="16640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114137</xdr:rowOff>
    </xdr:from>
    <xdr:to>
      <xdr:col>23</xdr:col>
      <xdr:colOff>568325</xdr:colOff>
      <xdr:row>97</xdr:row>
      <xdr:rowOff>44287</xdr:rowOff>
    </xdr:to>
    <xdr:sp macro="" textlink="">
      <xdr:nvSpPr>
        <xdr:cNvPr id="708" name="円/楕円 707"/>
        <xdr:cNvSpPr/>
      </xdr:nvSpPr>
      <xdr:spPr>
        <a:xfrm>
          <a:off x="16268700" y="1657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137014</xdr:rowOff>
    </xdr:from>
    <xdr:ext cx="534377" cy="259045"/>
    <xdr:sp macro="" textlink="">
      <xdr:nvSpPr>
        <xdr:cNvPr id="709" name="公債費該当値テキスト"/>
        <xdr:cNvSpPr txBox="1"/>
      </xdr:nvSpPr>
      <xdr:spPr>
        <a:xfrm>
          <a:off x="16370300" y="16424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33,896</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28253</xdr:rowOff>
    </xdr:from>
    <xdr:to>
      <xdr:col>22</xdr:col>
      <xdr:colOff>415925</xdr:colOff>
      <xdr:row>96</xdr:row>
      <xdr:rowOff>129853</xdr:rowOff>
    </xdr:to>
    <xdr:sp macro="" textlink="">
      <xdr:nvSpPr>
        <xdr:cNvPr id="710" name="円/楕円 709"/>
        <xdr:cNvSpPr/>
      </xdr:nvSpPr>
      <xdr:spPr>
        <a:xfrm>
          <a:off x="15430500" y="16487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146380</xdr:rowOff>
    </xdr:from>
    <xdr:ext cx="534377" cy="259045"/>
    <xdr:sp macro="" textlink="">
      <xdr:nvSpPr>
        <xdr:cNvPr id="711" name="テキスト ボックス 710"/>
        <xdr:cNvSpPr txBox="1"/>
      </xdr:nvSpPr>
      <xdr:spPr>
        <a:xfrm>
          <a:off x="15214111" y="16262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37,653</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151581</xdr:rowOff>
    </xdr:from>
    <xdr:to>
      <xdr:col>21</xdr:col>
      <xdr:colOff>212725</xdr:colOff>
      <xdr:row>96</xdr:row>
      <xdr:rowOff>81731</xdr:rowOff>
    </xdr:to>
    <xdr:sp macro="" textlink="">
      <xdr:nvSpPr>
        <xdr:cNvPr id="712" name="円/楕円 711"/>
        <xdr:cNvSpPr/>
      </xdr:nvSpPr>
      <xdr:spPr>
        <a:xfrm>
          <a:off x="14541500" y="16439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98258</xdr:rowOff>
    </xdr:from>
    <xdr:ext cx="534377" cy="259045"/>
    <xdr:sp macro="" textlink="">
      <xdr:nvSpPr>
        <xdr:cNvPr id="713" name="テキスト ボックス 712"/>
        <xdr:cNvSpPr txBox="1"/>
      </xdr:nvSpPr>
      <xdr:spPr>
        <a:xfrm>
          <a:off x="14325111" y="16214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39,758</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143101</xdr:rowOff>
    </xdr:from>
    <xdr:to>
      <xdr:col>20</xdr:col>
      <xdr:colOff>9525</xdr:colOff>
      <xdr:row>96</xdr:row>
      <xdr:rowOff>73251</xdr:rowOff>
    </xdr:to>
    <xdr:sp macro="" textlink="">
      <xdr:nvSpPr>
        <xdr:cNvPr id="714" name="円/楕円 713"/>
        <xdr:cNvSpPr/>
      </xdr:nvSpPr>
      <xdr:spPr>
        <a:xfrm>
          <a:off x="13652500" y="1643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89778</xdr:rowOff>
    </xdr:from>
    <xdr:ext cx="534377" cy="259045"/>
    <xdr:sp macro="" textlink="">
      <xdr:nvSpPr>
        <xdr:cNvPr id="715" name="テキスト ボックス 714"/>
        <xdr:cNvSpPr txBox="1"/>
      </xdr:nvSpPr>
      <xdr:spPr>
        <a:xfrm>
          <a:off x="13436111" y="16206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40,129</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56507</xdr:rowOff>
    </xdr:from>
    <xdr:to>
      <xdr:col>18</xdr:col>
      <xdr:colOff>492125</xdr:colOff>
      <xdr:row>95</xdr:row>
      <xdr:rowOff>158107</xdr:rowOff>
    </xdr:to>
    <xdr:sp macro="" textlink="">
      <xdr:nvSpPr>
        <xdr:cNvPr id="716" name="円/楕円 715"/>
        <xdr:cNvSpPr/>
      </xdr:nvSpPr>
      <xdr:spPr>
        <a:xfrm>
          <a:off x="12763500" y="16344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3184</xdr:rowOff>
    </xdr:from>
    <xdr:ext cx="534377" cy="259045"/>
    <xdr:sp macro="" textlink="">
      <xdr:nvSpPr>
        <xdr:cNvPr id="717" name="テキスト ボックス 716"/>
        <xdr:cNvSpPr txBox="1"/>
      </xdr:nvSpPr>
      <xdr:spPr>
        <a:xfrm>
          <a:off x="12547111" y="16119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43,917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25400</xdr:rowOff>
    </xdr:from>
    <xdr:to>
      <xdr:col>33</xdr:col>
      <xdr:colOff>314325</xdr:colOff>
      <xdr:row>38</xdr:row>
      <xdr:rowOff>25400</xdr:rowOff>
    </xdr:to>
    <xdr:cxnSp macro="">
      <xdr:nvCxnSpPr>
        <xdr:cNvPr id="728" name="直線コネクタ 727"/>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54627</xdr:rowOff>
    </xdr:from>
    <xdr:ext cx="248786" cy="259045"/>
    <xdr:sp macro="" textlink="">
      <xdr:nvSpPr>
        <xdr:cNvPr id="729" name="テキスト ボックス 728"/>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0" name="直線コネクタ 72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1" name="テキスト ボックス 730"/>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31</xdr:row>
      <xdr:rowOff>82550</xdr:rowOff>
    </xdr:from>
    <xdr:to>
      <xdr:col>33</xdr:col>
      <xdr:colOff>314325</xdr:colOff>
      <xdr:row>31</xdr:row>
      <xdr:rowOff>82550</xdr:rowOff>
    </xdr:to>
    <xdr:cxnSp macro="">
      <xdr:nvCxnSpPr>
        <xdr:cNvPr id="732" name="直線コネクタ 731"/>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30</xdr:row>
      <xdr:rowOff>111777</xdr:rowOff>
    </xdr:from>
    <xdr:ext cx="467179" cy="259045"/>
    <xdr:sp macro="" textlink="">
      <xdr:nvSpPr>
        <xdr:cNvPr id="733" name="テキスト ボックス 732"/>
        <xdr:cNvSpPr txBox="1"/>
      </xdr:nvSpPr>
      <xdr:spPr>
        <a:xfrm>
          <a:off x="17820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5" name="テキスト ボックス 73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64262</xdr:rowOff>
    </xdr:from>
    <xdr:to>
      <xdr:col>32</xdr:col>
      <xdr:colOff>186689</xdr:colOff>
      <xdr:row>38</xdr:row>
      <xdr:rowOff>25400</xdr:rowOff>
    </xdr:to>
    <xdr:cxnSp macro="">
      <xdr:nvCxnSpPr>
        <xdr:cNvPr id="737" name="直線コネクタ 736"/>
        <xdr:cNvCxnSpPr/>
      </xdr:nvCxnSpPr>
      <xdr:spPr>
        <a:xfrm flipV="1">
          <a:off x="22159595" y="5379212"/>
          <a:ext cx="1269" cy="1161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29227</xdr:rowOff>
    </xdr:from>
    <xdr:ext cx="249299" cy="259045"/>
    <xdr:sp macro="" textlink="">
      <xdr:nvSpPr>
        <xdr:cNvPr id="738" name="諸支出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25400</xdr:rowOff>
    </xdr:from>
    <xdr:to>
      <xdr:col>32</xdr:col>
      <xdr:colOff>276225</xdr:colOff>
      <xdr:row>38</xdr:row>
      <xdr:rowOff>25400</xdr:rowOff>
    </xdr:to>
    <xdr:cxnSp macro="">
      <xdr:nvCxnSpPr>
        <xdr:cNvPr id="739" name="直線コネクタ 738"/>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10939</xdr:rowOff>
    </xdr:from>
    <xdr:ext cx="469744" cy="259045"/>
    <xdr:sp macro="" textlink="">
      <xdr:nvSpPr>
        <xdr:cNvPr id="740" name="諸支出金最大値テキスト"/>
        <xdr:cNvSpPr txBox="1"/>
      </xdr:nvSpPr>
      <xdr:spPr>
        <a:xfrm>
          <a:off x="22212300" y="5154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2,032</a:t>
          </a:r>
          <a:endParaRPr kumimoji="1" lang="ja-JP" altLang="en-US" sz="1000" b="1">
            <a:latin typeface="ＭＳ Ｐゴシック"/>
          </a:endParaRPr>
        </a:p>
      </xdr:txBody>
    </xdr:sp>
    <xdr:clientData/>
  </xdr:oneCellAnchor>
  <xdr:twoCellAnchor>
    <xdr:from>
      <xdr:col>32</xdr:col>
      <xdr:colOff>98425</xdr:colOff>
      <xdr:row>31</xdr:row>
      <xdr:rowOff>64262</xdr:rowOff>
    </xdr:from>
    <xdr:to>
      <xdr:col>32</xdr:col>
      <xdr:colOff>276225</xdr:colOff>
      <xdr:row>31</xdr:row>
      <xdr:rowOff>64262</xdr:rowOff>
    </xdr:to>
    <xdr:cxnSp macro="">
      <xdr:nvCxnSpPr>
        <xdr:cNvPr id="741" name="直線コネクタ 740"/>
        <xdr:cNvCxnSpPr/>
      </xdr:nvCxnSpPr>
      <xdr:spPr>
        <a:xfrm>
          <a:off x="22072600" y="5379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25400</xdr:rowOff>
    </xdr:from>
    <xdr:to>
      <xdr:col>32</xdr:col>
      <xdr:colOff>187325</xdr:colOff>
      <xdr:row>38</xdr:row>
      <xdr:rowOff>25400</xdr:rowOff>
    </xdr:to>
    <xdr:cxnSp macro="">
      <xdr:nvCxnSpPr>
        <xdr:cNvPr id="742" name="直線コネクタ 741"/>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70057</xdr:rowOff>
    </xdr:from>
    <xdr:ext cx="378565" cy="259045"/>
    <xdr:sp macro="" textlink="">
      <xdr:nvSpPr>
        <xdr:cNvPr id="743" name="諸支出金平均値テキスト"/>
        <xdr:cNvSpPr txBox="1"/>
      </xdr:nvSpPr>
      <xdr:spPr>
        <a:xfrm>
          <a:off x="22212300" y="624225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47180</xdr:rowOff>
    </xdr:from>
    <xdr:to>
      <xdr:col>32</xdr:col>
      <xdr:colOff>238125</xdr:colOff>
      <xdr:row>37</xdr:row>
      <xdr:rowOff>148780</xdr:rowOff>
    </xdr:to>
    <xdr:sp macro="" textlink="">
      <xdr:nvSpPr>
        <xdr:cNvPr id="744" name="フローチャート : 判断 743"/>
        <xdr:cNvSpPr/>
      </xdr:nvSpPr>
      <xdr:spPr>
        <a:xfrm>
          <a:off x="22110700" y="639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25400</xdr:rowOff>
    </xdr:from>
    <xdr:to>
      <xdr:col>31</xdr:col>
      <xdr:colOff>34925</xdr:colOff>
      <xdr:row>38</xdr:row>
      <xdr:rowOff>25400</xdr:rowOff>
    </xdr:to>
    <xdr:cxnSp macro="">
      <xdr:nvCxnSpPr>
        <xdr:cNvPr id="745" name="直線コネクタ 744"/>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36</xdr:row>
      <xdr:rowOff>169482</xdr:rowOff>
    </xdr:from>
    <xdr:to>
      <xdr:col>31</xdr:col>
      <xdr:colOff>85725</xdr:colOff>
      <xdr:row>37</xdr:row>
      <xdr:rowOff>99632</xdr:rowOff>
    </xdr:to>
    <xdr:sp macro="" textlink="">
      <xdr:nvSpPr>
        <xdr:cNvPr id="746" name="フローチャート : 判断 745"/>
        <xdr:cNvSpPr/>
      </xdr:nvSpPr>
      <xdr:spPr>
        <a:xfrm>
          <a:off x="21272500" y="6341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116159</xdr:rowOff>
    </xdr:from>
    <xdr:ext cx="378565" cy="259045"/>
    <xdr:sp macro="" textlink="">
      <xdr:nvSpPr>
        <xdr:cNvPr id="747" name="テキスト ボックス 746"/>
        <xdr:cNvSpPr txBox="1"/>
      </xdr:nvSpPr>
      <xdr:spPr>
        <a:xfrm>
          <a:off x="21134017" y="61169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25400</xdr:rowOff>
    </xdr:from>
    <xdr:to>
      <xdr:col>29</xdr:col>
      <xdr:colOff>517525</xdr:colOff>
      <xdr:row>38</xdr:row>
      <xdr:rowOff>25400</xdr:rowOff>
    </xdr:to>
    <xdr:cxnSp macro="">
      <xdr:nvCxnSpPr>
        <xdr:cNvPr id="748" name="直線コネクタ 747"/>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35179</xdr:rowOff>
    </xdr:from>
    <xdr:to>
      <xdr:col>29</xdr:col>
      <xdr:colOff>568325</xdr:colOff>
      <xdr:row>37</xdr:row>
      <xdr:rowOff>136779</xdr:rowOff>
    </xdr:to>
    <xdr:sp macro="" textlink="">
      <xdr:nvSpPr>
        <xdr:cNvPr id="749" name="フローチャート : 判断 748"/>
        <xdr:cNvSpPr/>
      </xdr:nvSpPr>
      <xdr:spPr>
        <a:xfrm>
          <a:off x="20383500" y="6378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35</xdr:row>
      <xdr:rowOff>153306</xdr:rowOff>
    </xdr:from>
    <xdr:ext cx="378565" cy="259045"/>
    <xdr:sp macro="" textlink="">
      <xdr:nvSpPr>
        <xdr:cNvPr id="750" name="テキスト ボックス 749"/>
        <xdr:cNvSpPr txBox="1"/>
      </xdr:nvSpPr>
      <xdr:spPr>
        <a:xfrm>
          <a:off x="20245017" y="61540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25400</xdr:rowOff>
    </xdr:from>
    <xdr:to>
      <xdr:col>28</xdr:col>
      <xdr:colOff>314325</xdr:colOff>
      <xdr:row>38</xdr:row>
      <xdr:rowOff>25400</xdr:rowOff>
    </xdr:to>
    <xdr:cxnSp macro="">
      <xdr:nvCxnSpPr>
        <xdr:cNvPr id="751" name="直線コネクタ 750"/>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22606</xdr:rowOff>
    </xdr:from>
    <xdr:to>
      <xdr:col>28</xdr:col>
      <xdr:colOff>365125</xdr:colOff>
      <xdr:row>37</xdr:row>
      <xdr:rowOff>124206</xdr:rowOff>
    </xdr:to>
    <xdr:sp macro="" textlink="">
      <xdr:nvSpPr>
        <xdr:cNvPr id="752" name="フローチャート : 判断 751"/>
        <xdr:cNvSpPr/>
      </xdr:nvSpPr>
      <xdr:spPr>
        <a:xfrm>
          <a:off x="19494500" y="636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35</xdr:row>
      <xdr:rowOff>140733</xdr:rowOff>
    </xdr:from>
    <xdr:ext cx="378565" cy="259045"/>
    <xdr:sp macro="" textlink="">
      <xdr:nvSpPr>
        <xdr:cNvPr id="753" name="テキスト ボックス 752"/>
        <xdr:cNvSpPr txBox="1"/>
      </xdr:nvSpPr>
      <xdr:spPr>
        <a:xfrm>
          <a:off x="19356017" y="61414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166053</xdr:rowOff>
    </xdr:from>
    <xdr:to>
      <xdr:col>27</xdr:col>
      <xdr:colOff>161925</xdr:colOff>
      <xdr:row>37</xdr:row>
      <xdr:rowOff>96203</xdr:rowOff>
    </xdr:to>
    <xdr:sp macro="" textlink="">
      <xdr:nvSpPr>
        <xdr:cNvPr id="754" name="フローチャート : 判断 753"/>
        <xdr:cNvSpPr/>
      </xdr:nvSpPr>
      <xdr:spPr>
        <a:xfrm>
          <a:off x="18605500" y="6338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112730</xdr:rowOff>
    </xdr:from>
    <xdr:ext cx="378565" cy="259045"/>
    <xdr:sp macro="" textlink="">
      <xdr:nvSpPr>
        <xdr:cNvPr id="755" name="テキスト ボックス 754"/>
        <xdr:cNvSpPr txBox="1"/>
      </xdr:nvSpPr>
      <xdr:spPr>
        <a:xfrm>
          <a:off x="18467017" y="6113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146050</xdr:rowOff>
    </xdr:from>
    <xdr:to>
      <xdr:col>32</xdr:col>
      <xdr:colOff>238125</xdr:colOff>
      <xdr:row>38</xdr:row>
      <xdr:rowOff>76200</xdr:rowOff>
    </xdr:to>
    <xdr:sp macro="" textlink="">
      <xdr:nvSpPr>
        <xdr:cNvPr id="761" name="円/楕円 760"/>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60977</xdr:rowOff>
    </xdr:from>
    <xdr:ext cx="249299" cy="259045"/>
    <xdr:sp macro="" textlink="">
      <xdr:nvSpPr>
        <xdr:cNvPr id="762" name="諸支出金該当値テキスト"/>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146050</xdr:rowOff>
    </xdr:from>
    <xdr:to>
      <xdr:col>31</xdr:col>
      <xdr:colOff>85725</xdr:colOff>
      <xdr:row>38</xdr:row>
      <xdr:rowOff>76200</xdr:rowOff>
    </xdr:to>
    <xdr:sp macro="" textlink="">
      <xdr:nvSpPr>
        <xdr:cNvPr id="763" name="円/楕円 762"/>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38</xdr:row>
      <xdr:rowOff>67327</xdr:rowOff>
    </xdr:from>
    <xdr:ext cx="249299" cy="259045"/>
    <xdr:sp macro="" textlink="">
      <xdr:nvSpPr>
        <xdr:cNvPr id="764" name="テキスト ボックス 763"/>
        <xdr:cNvSpPr txBox="1"/>
      </xdr:nvSpPr>
      <xdr:spPr>
        <a:xfrm>
          <a:off x="21198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146050</xdr:rowOff>
    </xdr:from>
    <xdr:to>
      <xdr:col>29</xdr:col>
      <xdr:colOff>568325</xdr:colOff>
      <xdr:row>38</xdr:row>
      <xdr:rowOff>76200</xdr:rowOff>
    </xdr:to>
    <xdr:sp macro="" textlink="">
      <xdr:nvSpPr>
        <xdr:cNvPr id="765" name="円/楕円 764"/>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38</xdr:row>
      <xdr:rowOff>67327</xdr:rowOff>
    </xdr:from>
    <xdr:ext cx="249299" cy="259045"/>
    <xdr:sp macro="" textlink="">
      <xdr:nvSpPr>
        <xdr:cNvPr id="766" name="テキスト ボックス 765"/>
        <xdr:cNvSpPr txBox="1"/>
      </xdr:nvSpPr>
      <xdr:spPr>
        <a:xfrm>
          <a:off x="20309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146050</xdr:rowOff>
    </xdr:from>
    <xdr:to>
      <xdr:col>28</xdr:col>
      <xdr:colOff>365125</xdr:colOff>
      <xdr:row>38</xdr:row>
      <xdr:rowOff>76200</xdr:rowOff>
    </xdr:to>
    <xdr:sp macro="" textlink="">
      <xdr:nvSpPr>
        <xdr:cNvPr id="767" name="円/楕円 766"/>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38</xdr:row>
      <xdr:rowOff>67327</xdr:rowOff>
    </xdr:from>
    <xdr:ext cx="249299" cy="259045"/>
    <xdr:sp macro="" textlink="">
      <xdr:nvSpPr>
        <xdr:cNvPr id="768" name="テキスト ボックス 767"/>
        <xdr:cNvSpPr txBox="1"/>
      </xdr:nvSpPr>
      <xdr:spPr>
        <a:xfrm>
          <a:off x="19420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146050</xdr:rowOff>
    </xdr:from>
    <xdr:to>
      <xdr:col>27</xdr:col>
      <xdr:colOff>161925</xdr:colOff>
      <xdr:row>38</xdr:row>
      <xdr:rowOff>76200</xdr:rowOff>
    </xdr:to>
    <xdr:sp macro="" textlink="">
      <xdr:nvSpPr>
        <xdr:cNvPr id="769" name="円/楕円 768"/>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38</xdr:row>
      <xdr:rowOff>67327</xdr:rowOff>
    </xdr:from>
    <xdr:ext cx="249299" cy="259045"/>
    <xdr:sp macro="" textlink="">
      <xdr:nvSpPr>
        <xdr:cNvPr id="770" name="テキスト ボックス 769"/>
        <xdr:cNvSpPr txBox="1"/>
      </xdr:nvSpPr>
      <xdr:spPr>
        <a:xfrm>
          <a:off x="18531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類似団体平均を大きく上回っているのは消防費、農林水産業費、衛生費です。</a:t>
          </a:r>
        </a:p>
        <a:p>
          <a:r>
            <a:rPr kumimoji="1" lang="ja-JP" altLang="en-US" sz="1300">
              <a:latin typeface="ＭＳ Ｐゴシック"/>
            </a:rPr>
            <a:t>　消防費及び農林水産業費については、広大な面積の市域を有し、旧市町村単位に拠点集落があり、山間地域から海岸部まで様々な農林水産業が営まれているという本市の特性が影響しています。また、衛生費における近年の伸びについては、市町村合併後の街づくりに不可欠であったリサイクルセンター・最終処分場の整備を平成２５年度から３か年で行ってきたことによ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財政調整基金残高については、平成２６年度決算まで着実に積み上げてきました。これは堅実な財政基盤を築くことと、健全な財政状況を堅持したまま市町村合併後に予定されていた大規模事業に備えるためでありますが、平成２７年度は大規模事業の整備が佳境となり、財政調整基金を１１億円取り崩しました。</a:t>
          </a:r>
        </a:p>
        <a:p>
          <a:r>
            <a:rPr kumimoji="1" lang="ja-JP" altLang="en-US" sz="1300">
              <a:latin typeface="ＭＳ ゴシック" pitchFamily="49" charset="-128"/>
              <a:ea typeface="ＭＳ ゴシック" pitchFamily="49" charset="-128"/>
            </a:rPr>
            <a:t>　取り崩しにより標準財政規模比の財政調整基金残高については低下しましたが、約２８％と依然として高い水準を維持しています。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平成２７年度の津市の一般会計と特別会計、企業会計で赤字となった会計はなく、近年の状況から市全体として安定して黒字を計上しています。</a:t>
          </a:r>
        </a:p>
        <a:p>
          <a:r>
            <a:rPr kumimoji="1" lang="ja-JP" altLang="en-US" sz="1400">
              <a:latin typeface="ＭＳ ゴシック" pitchFamily="49" charset="-128"/>
              <a:ea typeface="ＭＳ ゴシック" pitchFamily="49" charset="-128"/>
            </a:rPr>
            <a:t>　水道事業会計において、将来の更新投資に備えた現預金を一定水準で保有しているため、すべての会計の実質収支額と企業会計の資本剰余額を合算すると約７７億円となります。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50" zoomScaleNormal="5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64</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66</v>
      </c>
      <c r="C3" s="590"/>
      <c r="D3" s="590"/>
      <c r="E3" s="591"/>
      <c r="F3" s="591"/>
      <c r="G3" s="591"/>
      <c r="H3" s="591"/>
      <c r="I3" s="591"/>
      <c r="J3" s="591"/>
      <c r="K3" s="591"/>
      <c r="L3" s="591" t="s">
        <v>67</v>
      </c>
      <c r="M3" s="591"/>
      <c r="N3" s="591"/>
      <c r="O3" s="591"/>
      <c r="P3" s="591"/>
      <c r="Q3" s="591"/>
      <c r="R3" s="594"/>
      <c r="S3" s="594"/>
      <c r="T3" s="594"/>
      <c r="U3" s="594"/>
      <c r="V3" s="595"/>
      <c r="W3" s="492" t="s">
        <v>68</v>
      </c>
      <c r="X3" s="493"/>
      <c r="Y3" s="493"/>
      <c r="Z3" s="493"/>
      <c r="AA3" s="493"/>
      <c r="AB3" s="590"/>
      <c r="AC3" s="594" t="s">
        <v>69</v>
      </c>
      <c r="AD3" s="493"/>
      <c r="AE3" s="493"/>
      <c r="AF3" s="493"/>
      <c r="AG3" s="493"/>
      <c r="AH3" s="493"/>
      <c r="AI3" s="493"/>
      <c r="AJ3" s="493"/>
      <c r="AK3" s="493"/>
      <c r="AL3" s="556"/>
      <c r="AM3" s="492" t="s">
        <v>70</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71</v>
      </c>
      <c r="BO3" s="493"/>
      <c r="BP3" s="493"/>
      <c r="BQ3" s="493"/>
      <c r="BR3" s="493"/>
      <c r="BS3" s="493"/>
      <c r="BT3" s="493"/>
      <c r="BU3" s="556"/>
      <c r="BV3" s="492" t="s">
        <v>72</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73</v>
      </c>
      <c r="CU3" s="493"/>
      <c r="CV3" s="493"/>
      <c r="CW3" s="493"/>
      <c r="CX3" s="493"/>
      <c r="CY3" s="493"/>
      <c r="CZ3" s="493"/>
      <c r="DA3" s="556"/>
      <c r="DB3" s="492" t="s">
        <v>74</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75</v>
      </c>
      <c r="AZ4" s="406"/>
      <c r="BA4" s="406"/>
      <c r="BB4" s="406"/>
      <c r="BC4" s="406"/>
      <c r="BD4" s="406"/>
      <c r="BE4" s="406"/>
      <c r="BF4" s="406"/>
      <c r="BG4" s="406"/>
      <c r="BH4" s="406"/>
      <c r="BI4" s="406"/>
      <c r="BJ4" s="406"/>
      <c r="BK4" s="406"/>
      <c r="BL4" s="406"/>
      <c r="BM4" s="407"/>
      <c r="BN4" s="408">
        <v>115597857</v>
      </c>
      <c r="BO4" s="409"/>
      <c r="BP4" s="409"/>
      <c r="BQ4" s="409"/>
      <c r="BR4" s="409"/>
      <c r="BS4" s="409"/>
      <c r="BT4" s="409"/>
      <c r="BU4" s="410"/>
      <c r="BV4" s="408">
        <v>111549745</v>
      </c>
      <c r="BW4" s="409"/>
      <c r="BX4" s="409"/>
      <c r="BY4" s="409"/>
      <c r="BZ4" s="409"/>
      <c r="CA4" s="409"/>
      <c r="CB4" s="409"/>
      <c r="CC4" s="410"/>
      <c r="CD4" s="582" t="s">
        <v>76</v>
      </c>
      <c r="CE4" s="583"/>
      <c r="CF4" s="583"/>
      <c r="CG4" s="583"/>
      <c r="CH4" s="583"/>
      <c r="CI4" s="583"/>
      <c r="CJ4" s="583"/>
      <c r="CK4" s="583"/>
      <c r="CL4" s="583"/>
      <c r="CM4" s="583"/>
      <c r="CN4" s="583"/>
      <c r="CO4" s="583"/>
      <c r="CP4" s="583"/>
      <c r="CQ4" s="583"/>
      <c r="CR4" s="583"/>
      <c r="CS4" s="584"/>
      <c r="CT4" s="585">
        <v>0.9</v>
      </c>
      <c r="CU4" s="586"/>
      <c r="CV4" s="586"/>
      <c r="CW4" s="586"/>
      <c r="CX4" s="586"/>
      <c r="CY4" s="586"/>
      <c r="CZ4" s="586"/>
      <c r="DA4" s="587"/>
      <c r="DB4" s="585">
        <v>0.8</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77</v>
      </c>
      <c r="AN5" s="387"/>
      <c r="AO5" s="387"/>
      <c r="AP5" s="387"/>
      <c r="AQ5" s="387"/>
      <c r="AR5" s="387"/>
      <c r="AS5" s="387"/>
      <c r="AT5" s="388"/>
      <c r="AU5" s="470" t="s">
        <v>78</v>
      </c>
      <c r="AV5" s="471"/>
      <c r="AW5" s="471"/>
      <c r="AX5" s="471"/>
      <c r="AY5" s="393" t="s">
        <v>79</v>
      </c>
      <c r="AZ5" s="394"/>
      <c r="BA5" s="394"/>
      <c r="BB5" s="394"/>
      <c r="BC5" s="394"/>
      <c r="BD5" s="394"/>
      <c r="BE5" s="394"/>
      <c r="BF5" s="394"/>
      <c r="BG5" s="394"/>
      <c r="BH5" s="394"/>
      <c r="BI5" s="394"/>
      <c r="BJ5" s="394"/>
      <c r="BK5" s="394"/>
      <c r="BL5" s="394"/>
      <c r="BM5" s="395"/>
      <c r="BN5" s="413">
        <v>114565979</v>
      </c>
      <c r="BO5" s="414"/>
      <c r="BP5" s="414"/>
      <c r="BQ5" s="414"/>
      <c r="BR5" s="414"/>
      <c r="BS5" s="414"/>
      <c r="BT5" s="414"/>
      <c r="BU5" s="415"/>
      <c r="BV5" s="413">
        <v>109922846</v>
      </c>
      <c r="BW5" s="414"/>
      <c r="BX5" s="414"/>
      <c r="BY5" s="414"/>
      <c r="BZ5" s="414"/>
      <c r="CA5" s="414"/>
      <c r="CB5" s="414"/>
      <c r="CC5" s="415"/>
      <c r="CD5" s="422" t="s">
        <v>80</v>
      </c>
      <c r="CE5" s="423"/>
      <c r="CF5" s="423"/>
      <c r="CG5" s="423"/>
      <c r="CH5" s="423"/>
      <c r="CI5" s="423"/>
      <c r="CJ5" s="423"/>
      <c r="CK5" s="423"/>
      <c r="CL5" s="423"/>
      <c r="CM5" s="423"/>
      <c r="CN5" s="423"/>
      <c r="CO5" s="423"/>
      <c r="CP5" s="423"/>
      <c r="CQ5" s="423"/>
      <c r="CR5" s="423"/>
      <c r="CS5" s="424"/>
      <c r="CT5" s="383">
        <v>90.7</v>
      </c>
      <c r="CU5" s="384"/>
      <c r="CV5" s="384"/>
      <c r="CW5" s="384"/>
      <c r="CX5" s="384"/>
      <c r="CY5" s="384"/>
      <c r="CZ5" s="384"/>
      <c r="DA5" s="385"/>
      <c r="DB5" s="383">
        <v>91.4</v>
      </c>
      <c r="DC5" s="384"/>
      <c r="DD5" s="384"/>
      <c r="DE5" s="384"/>
      <c r="DF5" s="384"/>
      <c r="DG5" s="384"/>
      <c r="DH5" s="384"/>
      <c r="DI5" s="385"/>
      <c r="DJ5" s="137"/>
      <c r="DK5" s="137"/>
      <c r="DL5" s="137"/>
      <c r="DM5" s="137"/>
      <c r="DN5" s="137"/>
      <c r="DO5" s="137"/>
    </row>
    <row r="6" spans="1:119" ht="18.75" customHeight="1" x14ac:dyDescent="0.15">
      <c r="A6" s="138"/>
      <c r="B6" s="562" t="s">
        <v>81</v>
      </c>
      <c r="C6" s="427"/>
      <c r="D6" s="427"/>
      <c r="E6" s="563"/>
      <c r="F6" s="563"/>
      <c r="G6" s="563"/>
      <c r="H6" s="563"/>
      <c r="I6" s="563"/>
      <c r="J6" s="563"/>
      <c r="K6" s="563"/>
      <c r="L6" s="563" t="s">
        <v>82</v>
      </c>
      <c r="M6" s="563"/>
      <c r="N6" s="563"/>
      <c r="O6" s="563"/>
      <c r="P6" s="563"/>
      <c r="Q6" s="563"/>
      <c r="R6" s="451"/>
      <c r="S6" s="451"/>
      <c r="T6" s="451"/>
      <c r="U6" s="451"/>
      <c r="V6" s="569"/>
      <c r="W6" s="502" t="s">
        <v>83</v>
      </c>
      <c r="X6" s="426"/>
      <c r="Y6" s="426"/>
      <c r="Z6" s="426"/>
      <c r="AA6" s="426"/>
      <c r="AB6" s="427"/>
      <c r="AC6" s="574" t="s">
        <v>84</v>
      </c>
      <c r="AD6" s="575"/>
      <c r="AE6" s="575"/>
      <c r="AF6" s="575"/>
      <c r="AG6" s="575"/>
      <c r="AH6" s="575"/>
      <c r="AI6" s="575"/>
      <c r="AJ6" s="575"/>
      <c r="AK6" s="575"/>
      <c r="AL6" s="576"/>
      <c r="AM6" s="482" t="s">
        <v>85</v>
      </c>
      <c r="AN6" s="387"/>
      <c r="AO6" s="387"/>
      <c r="AP6" s="387"/>
      <c r="AQ6" s="387"/>
      <c r="AR6" s="387"/>
      <c r="AS6" s="387"/>
      <c r="AT6" s="388"/>
      <c r="AU6" s="470" t="s">
        <v>78</v>
      </c>
      <c r="AV6" s="471"/>
      <c r="AW6" s="471"/>
      <c r="AX6" s="471"/>
      <c r="AY6" s="393" t="s">
        <v>86</v>
      </c>
      <c r="AZ6" s="394"/>
      <c r="BA6" s="394"/>
      <c r="BB6" s="394"/>
      <c r="BC6" s="394"/>
      <c r="BD6" s="394"/>
      <c r="BE6" s="394"/>
      <c r="BF6" s="394"/>
      <c r="BG6" s="394"/>
      <c r="BH6" s="394"/>
      <c r="BI6" s="394"/>
      <c r="BJ6" s="394"/>
      <c r="BK6" s="394"/>
      <c r="BL6" s="394"/>
      <c r="BM6" s="395"/>
      <c r="BN6" s="413">
        <v>1031878</v>
      </c>
      <c r="BO6" s="414"/>
      <c r="BP6" s="414"/>
      <c r="BQ6" s="414"/>
      <c r="BR6" s="414"/>
      <c r="BS6" s="414"/>
      <c r="BT6" s="414"/>
      <c r="BU6" s="415"/>
      <c r="BV6" s="413">
        <v>1626899</v>
      </c>
      <c r="BW6" s="414"/>
      <c r="BX6" s="414"/>
      <c r="BY6" s="414"/>
      <c r="BZ6" s="414"/>
      <c r="CA6" s="414"/>
      <c r="CB6" s="414"/>
      <c r="CC6" s="415"/>
      <c r="CD6" s="422" t="s">
        <v>87</v>
      </c>
      <c r="CE6" s="423"/>
      <c r="CF6" s="423"/>
      <c r="CG6" s="423"/>
      <c r="CH6" s="423"/>
      <c r="CI6" s="423"/>
      <c r="CJ6" s="423"/>
      <c r="CK6" s="423"/>
      <c r="CL6" s="423"/>
      <c r="CM6" s="423"/>
      <c r="CN6" s="423"/>
      <c r="CO6" s="423"/>
      <c r="CP6" s="423"/>
      <c r="CQ6" s="423"/>
      <c r="CR6" s="423"/>
      <c r="CS6" s="424"/>
      <c r="CT6" s="559">
        <v>97.2</v>
      </c>
      <c r="CU6" s="560"/>
      <c r="CV6" s="560"/>
      <c r="CW6" s="560"/>
      <c r="CX6" s="560"/>
      <c r="CY6" s="560"/>
      <c r="CZ6" s="560"/>
      <c r="DA6" s="561"/>
      <c r="DB6" s="559">
        <v>99.2</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88</v>
      </c>
      <c r="AN7" s="387"/>
      <c r="AO7" s="387"/>
      <c r="AP7" s="387"/>
      <c r="AQ7" s="387"/>
      <c r="AR7" s="387"/>
      <c r="AS7" s="387"/>
      <c r="AT7" s="388"/>
      <c r="AU7" s="470" t="s">
        <v>78</v>
      </c>
      <c r="AV7" s="471"/>
      <c r="AW7" s="471"/>
      <c r="AX7" s="471"/>
      <c r="AY7" s="393" t="s">
        <v>89</v>
      </c>
      <c r="AZ7" s="394"/>
      <c r="BA7" s="394"/>
      <c r="BB7" s="394"/>
      <c r="BC7" s="394"/>
      <c r="BD7" s="394"/>
      <c r="BE7" s="394"/>
      <c r="BF7" s="394"/>
      <c r="BG7" s="394"/>
      <c r="BH7" s="394"/>
      <c r="BI7" s="394"/>
      <c r="BJ7" s="394"/>
      <c r="BK7" s="394"/>
      <c r="BL7" s="394"/>
      <c r="BM7" s="395"/>
      <c r="BN7" s="413">
        <v>459538</v>
      </c>
      <c r="BO7" s="414"/>
      <c r="BP7" s="414"/>
      <c r="BQ7" s="414"/>
      <c r="BR7" s="414"/>
      <c r="BS7" s="414"/>
      <c r="BT7" s="414"/>
      <c r="BU7" s="415"/>
      <c r="BV7" s="413">
        <v>1081914</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67207329</v>
      </c>
      <c r="CU7" s="414"/>
      <c r="CV7" s="414"/>
      <c r="CW7" s="414"/>
      <c r="CX7" s="414"/>
      <c r="CY7" s="414"/>
      <c r="CZ7" s="414"/>
      <c r="DA7" s="415"/>
      <c r="DB7" s="413">
        <v>67151544</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92</v>
      </c>
      <c r="AV8" s="471"/>
      <c r="AW8" s="471"/>
      <c r="AX8" s="471"/>
      <c r="AY8" s="393" t="s">
        <v>93</v>
      </c>
      <c r="AZ8" s="394"/>
      <c r="BA8" s="394"/>
      <c r="BB8" s="394"/>
      <c r="BC8" s="394"/>
      <c r="BD8" s="394"/>
      <c r="BE8" s="394"/>
      <c r="BF8" s="394"/>
      <c r="BG8" s="394"/>
      <c r="BH8" s="394"/>
      <c r="BI8" s="394"/>
      <c r="BJ8" s="394"/>
      <c r="BK8" s="394"/>
      <c r="BL8" s="394"/>
      <c r="BM8" s="395"/>
      <c r="BN8" s="413">
        <v>572340</v>
      </c>
      <c r="BO8" s="414"/>
      <c r="BP8" s="414"/>
      <c r="BQ8" s="414"/>
      <c r="BR8" s="414"/>
      <c r="BS8" s="414"/>
      <c r="BT8" s="414"/>
      <c r="BU8" s="415"/>
      <c r="BV8" s="413">
        <v>544985</v>
      </c>
      <c r="BW8" s="414"/>
      <c r="BX8" s="414"/>
      <c r="BY8" s="414"/>
      <c r="BZ8" s="414"/>
      <c r="CA8" s="414"/>
      <c r="CB8" s="414"/>
      <c r="CC8" s="415"/>
      <c r="CD8" s="422" t="s">
        <v>94</v>
      </c>
      <c r="CE8" s="423"/>
      <c r="CF8" s="423"/>
      <c r="CG8" s="423"/>
      <c r="CH8" s="423"/>
      <c r="CI8" s="423"/>
      <c r="CJ8" s="423"/>
      <c r="CK8" s="423"/>
      <c r="CL8" s="423"/>
      <c r="CM8" s="423"/>
      <c r="CN8" s="423"/>
      <c r="CO8" s="423"/>
      <c r="CP8" s="423"/>
      <c r="CQ8" s="423"/>
      <c r="CR8" s="423"/>
      <c r="CS8" s="424"/>
      <c r="CT8" s="522">
        <v>0.75</v>
      </c>
      <c r="CU8" s="523"/>
      <c r="CV8" s="523"/>
      <c r="CW8" s="523"/>
      <c r="CX8" s="523"/>
      <c r="CY8" s="523"/>
      <c r="CZ8" s="523"/>
      <c r="DA8" s="524"/>
      <c r="DB8" s="522">
        <v>0.75</v>
      </c>
      <c r="DC8" s="523"/>
      <c r="DD8" s="523"/>
      <c r="DE8" s="523"/>
      <c r="DF8" s="523"/>
      <c r="DG8" s="523"/>
      <c r="DH8" s="523"/>
      <c r="DI8" s="524"/>
      <c r="DJ8" s="137"/>
      <c r="DK8" s="137"/>
      <c r="DL8" s="137"/>
      <c r="DM8" s="137"/>
      <c r="DN8" s="137"/>
      <c r="DO8" s="137"/>
    </row>
    <row r="9" spans="1:119" ht="18.75" customHeight="1" thickBot="1" x14ac:dyDescent="0.2">
      <c r="A9" s="138"/>
      <c r="B9" s="548" t="s">
        <v>95</v>
      </c>
      <c r="C9" s="549"/>
      <c r="D9" s="549"/>
      <c r="E9" s="549"/>
      <c r="F9" s="549"/>
      <c r="G9" s="549"/>
      <c r="H9" s="549"/>
      <c r="I9" s="549"/>
      <c r="J9" s="549"/>
      <c r="K9" s="476"/>
      <c r="L9" s="550" t="s">
        <v>96</v>
      </c>
      <c r="M9" s="551"/>
      <c r="N9" s="551"/>
      <c r="O9" s="551"/>
      <c r="P9" s="551"/>
      <c r="Q9" s="552"/>
      <c r="R9" s="553">
        <v>279886</v>
      </c>
      <c r="S9" s="554"/>
      <c r="T9" s="554"/>
      <c r="U9" s="554"/>
      <c r="V9" s="555"/>
      <c r="W9" s="492" t="s">
        <v>97</v>
      </c>
      <c r="X9" s="493"/>
      <c r="Y9" s="493"/>
      <c r="Z9" s="493"/>
      <c r="AA9" s="493"/>
      <c r="AB9" s="493"/>
      <c r="AC9" s="493"/>
      <c r="AD9" s="493"/>
      <c r="AE9" s="493"/>
      <c r="AF9" s="493"/>
      <c r="AG9" s="493"/>
      <c r="AH9" s="493"/>
      <c r="AI9" s="493"/>
      <c r="AJ9" s="493"/>
      <c r="AK9" s="493"/>
      <c r="AL9" s="556"/>
      <c r="AM9" s="482" t="s">
        <v>98</v>
      </c>
      <c r="AN9" s="387"/>
      <c r="AO9" s="387"/>
      <c r="AP9" s="387"/>
      <c r="AQ9" s="387"/>
      <c r="AR9" s="387"/>
      <c r="AS9" s="387"/>
      <c r="AT9" s="388"/>
      <c r="AU9" s="470" t="s">
        <v>92</v>
      </c>
      <c r="AV9" s="471"/>
      <c r="AW9" s="471"/>
      <c r="AX9" s="471"/>
      <c r="AY9" s="393" t="s">
        <v>99</v>
      </c>
      <c r="AZ9" s="394"/>
      <c r="BA9" s="394"/>
      <c r="BB9" s="394"/>
      <c r="BC9" s="394"/>
      <c r="BD9" s="394"/>
      <c r="BE9" s="394"/>
      <c r="BF9" s="394"/>
      <c r="BG9" s="394"/>
      <c r="BH9" s="394"/>
      <c r="BI9" s="394"/>
      <c r="BJ9" s="394"/>
      <c r="BK9" s="394"/>
      <c r="BL9" s="394"/>
      <c r="BM9" s="395"/>
      <c r="BN9" s="413">
        <v>27355</v>
      </c>
      <c r="BO9" s="414"/>
      <c r="BP9" s="414"/>
      <c r="BQ9" s="414"/>
      <c r="BR9" s="414"/>
      <c r="BS9" s="414"/>
      <c r="BT9" s="414"/>
      <c r="BU9" s="415"/>
      <c r="BV9" s="413">
        <v>-1313119</v>
      </c>
      <c r="BW9" s="414"/>
      <c r="BX9" s="414"/>
      <c r="BY9" s="414"/>
      <c r="BZ9" s="414"/>
      <c r="CA9" s="414"/>
      <c r="CB9" s="414"/>
      <c r="CC9" s="415"/>
      <c r="CD9" s="422" t="s">
        <v>100</v>
      </c>
      <c r="CE9" s="423"/>
      <c r="CF9" s="423"/>
      <c r="CG9" s="423"/>
      <c r="CH9" s="423"/>
      <c r="CI9" s="423"/>
      <c r="CJ9" s="423"/>
      <c r="CK9" s="423"/>
      <c r="CL9" s="423"/>
      <c r="CM9" s="423"/>
      <c r="CN9" s="423"/>
      <c r="CO9" s="423"/>
      <c r="CP9" s="423"/>
      <c r="CQ9" s="423"/>
      <c r="CR9" s="423"/>
      <c r="CS9" s="424"/>
      <c r="CT9" s="383">
        <v>12.4</v>
      </c>
      <c r="CU9" s="384"/>
      <c r="CV9" s="384"/>
      <c r="CW9" s="384"/>
      <c r="CX9" s="384"/>
      <c r="CY9" s="384"/>
      <c r="CZ9" s="384"/>
      <c r="DA9" s="385"/>
      <c r="DB9" s="383">
        <v>13.9</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101</v>
      </c>
      <c r="M10" s="387"/>
      <c r="N10" s="387"/>
      <c r="O10" s="387"/>
      <c r="P10" s="387"/>
      <c r="Q10" s="388"/>
      <c r="R10" s="389">
        <v>285746</v>
      </c>
      <c r="S10" s="390"/>
      <c r="T10" s="390"/>
      <c r="U10" s="390"/>
      <c r="V10" s="392"/>
      <c r="W10" s="557"/>
      <c r="X10" s="375"/>
      <c r="Y10" s="375"/>
      <c r="Z10" s="375"/>
      <c r="AA10" s="375"/>
      <c r="AB10" s="375"/>
      <c r="AC10" s="375"/>
      <c r="AD10" s="375"/>
      <c r="AE10" s="375"/>
      <c r="AF10" s="375"/>
      <c r="AG10" s="375"/>
      <c r="AH10" s="375"/>
      <c r="AI10" s="375"/>
      <c r="AJ10" s="375"/>
      <c r="AK10" s="375"/>
      <c r="AL10" s="558"/>
      <c r="AM10" s="482" t="s">
        <v>102</v>
      </c>
      <c r="AN10" s="387"/>
      <c r="AO10" s="387"/>
      <c r="AP10" s="387"/>
      <c r="AQ10" s="387"/>
      <c r="AR10" s="387"/>
      <c r="AS10" s="387"/>
      <c r="AT10" s="388"/>
      <c r="AU10" s="470" t="s">
        <v>92</v>
      </c>
      <c r="AV10" s="471"/>
      <c r="AW10" s="471"/>
      <c r="AX10" s="471"/>
      <c r="AY10" s="393" t="s">
        <v>103</v>
      </c>
      <c r="AZ10" s="394"/>
      <c r="BA10" s="394"/>
      <c r="BB10" s="394"/>
      <c r="BC10" s="394"/>
      <c r="BD10" s="394"/>
      <c r="BE10" s="394"/>
      <c r="BF10" s="394"/>
      <c r="BG10" s="394"/>
      <c r="BH10" s="394"/>
      <c r="BI10" s="394"/>
      <c r="BJ10" s="394"/>
      <c r="BK10" s="394"/>
      <c r="BL10" s="394"/>
      <c r="BM10" s="395"/>
      <c r="BN10" s="413">
        <v>12147</v>
      </c>
      <c r="BO10" s="414"/>
      <c r="BP10" s="414"/>
      <c r="BQ10" s="414"/>
      <c r="BR10" s="414"/>
      <c r="BS10" s="414"/>
      <c r="BT10" s="414"/>
      <c r="BU10" s="415"/>
      <c r="BV10" s="413">
        <v>937437</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92</v>
      </c>
      <c r="AV11" s="471"/>
      <c r="AW11" s="471"/>
      <c r="AX11" s="471"/>
      <c r="AY11" s="393" t="s">
        <v>108</v>
      </c>
      <c r="AZ11" s="394"/>
      <c r="BA11" s="394"/>
      <c r="BB11" s="394"/>
      <c r="BC11" s="394"/>
      <c r="BD11" s="394"/>
      <c r="BE11" s="394"/>
      <c r="BF11" s="394"/>
      <c r="BG11" s="394"/>
      <c r="BH11" s="394"/>
      <c r="BI11" s="394"/>
      <c r="BJ11" s="394"/>
      <c r="BK11" s="394"/>
      <c r="BL11" s="394"/>
      <c r="BM11" s="395"/>
      <c r="BN11" s="413">
        <v>1754</v>
      </c>
      <c r="BO11" s="414"/>
      <c r="BP11" s="414"/>
      <c r="BQ11" s="414"/>
      <c r="BR11" s="414"/>
      <c r="BS11" s="414"/>
      <c r="BT11" s="414"/>
      <c r="BU11" s="415"/>
      <c r="BV11" s="413">
        <v>9920</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110</v>
      </c>
      <c r="CU11" s="523"/>
      <c r="CV11" s="523"/>
      <c r="CW11" s="523"/>
      <c r="CX11" s="523"/>
      <c r="CY11" s="523"/>
      <c r="CZ11" s="523"/>
      <c r="DA11" s="524"/>
      <c r="DB11" s="522" t="s">
        <v>110</v>
      </c>
      <c r="DC11" s="523"/>
      <c r="DD11" s="523"/>
      <c r="DE11" s="523"/>
      <c r="DF11" s="523"/>
      <c r="DG11" s="523"/>
      <c r="DH11" s="523"/>
      <c r="DI11" s="524"/>
      <c r="DJ11" s="137"/>
      <c r="DK11" s="137"/>
      <c r="DL11" s="137"/>
      <c r="DM11" s="137"/>
      <c r="DN11" s="137"/>
      <c r="DO11" s="137"/>
    </row>
    <row r="12" spans="1:119" ht="18.75" customHeight="1" x14ac:dyDescent="0.15">
      <c r="A12" s="138"/>
      <c r="B12" s="525" t="s">
        <v>111</v>
      </c>
      <c r="C12" s="526"/>
      <c r="D12" s="526"/>
      <c r="E12" s="526"/>
      <c r="F12" s="526"/>
      <c r="G12" s="526"/>
      <c r="H12" s="526"/>
      <c r="I12" s="526"/>
      <c r="J12" s="526"/>
      <c r="K12" s="527"/>
      <c r="L12" s="534" t="s">
        <v>112</v>
      </c>
      <c r="M12" s="535"/>
      <c r="N12" s="535"/>
      <c r="O12" s="535"/>
      <c r="P12" s="535"/>
      <c r="Q12" s="536"/>
      <c r="R12" s="537">
        <v>283031</v>
      </c>
      <c r="S12" s="538"/>
      <c r="T12" s="538"/>
      <c r="U12" s="538"/>
      <c r="V12" s="539"/>
      <c r="W12" s="540" t="s">
        <v>1</v>
      </c>
      <c r="X12" s="471"/>
      <c r="Y12" s="471"/>
      <c r="Z12" s="471"/>
      <c r="AA12" s="471"/>
      <c r="AB12" s="541"/>
      <c r="AC12" s="470" t="s">
        <v>113</v>
      </c>
      <c r="AD12" s="471"/>
      <c r="AE12" s="471"/>
      <c r="AF12" s="471"/>
      <c r="AG12" s="541"/>
      <c r="AH12" s="470" t="s">
        <v>114</v>
      </c>
      <c r="AI12" s="471"/>
      <c r="AJ12" s="471"/>
      <c r="AK12" s="471"/>
      <c r="AL12" s="542"/>
      <c r="AM12" s="482" t="s">
        <v>115</v>
      </c>
      <c r="AN12" s="387"/>
      <c r="AO12" s="387"/>
      <c r="AP12" s="387"/>
      <c r="AQ12" s="387"/>
      <c r="AR12" s="387"/>
      <c r="AS12" s="387"/>
      <c r="AT12" s="388"/>
      <c r="AU12" s="470" t="s">
        <v>78</v>
      </c>
      <c r="AV12" s="471"/>
      <c r="AW12" s="471"/>
      <c r="AX12" s="471"/>
      <c r="AY12" s="393" t="s">
        <v>116</v>
      </c>
      <c r="AZ12" s="394"/>
      <c r="BA12" s="394"/>
      <c r="BB12" s="394"/>
      <c r="BC12" s="394"/>
      <c r="BD12" s="394"/>
      <c r="BE12" s="394"/>
      <c r="BF12" s="394"/>
      <c r="BG12" s="394"/>
      <c r="BH12" s="394"/>
      <c r="BI12" s="394"/>
      <c r="BJ12" s="394"/>
      <c r="BK12" s="394"/>
      <c r="BL12" s="394"/>
      <c r="BM12" s="395"/>
      <c r="BN12" s="413">
        <v>1100000</v>
      </c>
      <c r="BO12" s="414"/>
      <c r="BP12" s="414"/>
      <c r="BQ12" s="414"/>
      <c r="BR12" s="414"/>
      <c r="BS12" s="414"/>
      <c r="BT12" s="414"/>
      <c r="BU12" s="415"/>
      <c r="BV12" s="413" t="s">
        <v>110</v>
      </c>
      <c r="BW12" s="414"/>
      <c r="BX12" s="414"/>
      <c r="BY12" s="414"/>
      <c r="BZ12" s="414"/>
      <c r="CA12" s="414"/>
      <c r="CB12" s="414"/>
      <c r="CC12" s="415"/>
      <c r="CD12" s="422" t="s">
        <v>117</v>
      </c>
      <c r="CE12" s="423"/>
      <c r="CF12" s="423"/>
      <c r="CG12" s="423"/>
      <c r="CH12" s="423"/>
      <c r="CI12" s="423"/>
      <c r="CJ12" s="423"/>
      <c r="CK12" s="423"/>
      <c r="CL12" s="423"/>
      <c r="CM12" s="423"/>
      <c r="CN12" s="423"/>
      <c r="CO12" s="423"/>
      <c r="CP12" s="423"/>
      <c r="CQ12" s="423"/>
      <c r="CR12" s="423"/>
      <c r="CS12" s="424"/>
      <c r="CT12" s="522" t="s">
        <v>110</v>
      </c>
      <c r="CU12" s="523"/>
      <c r="CV12" s="523"/>
      <c r="CW12" s="523"/>
      <c r="CX12" s="523"/>
      <c r="CY12" s="523"/>
      <c r="CZ12" s="523"/>
      <c r="DA12" s="524"/>
      <c r="DB12" s="522" t="s">
        <v>110</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118</v>
      </c>
      <c r="N13" s="512"/>
      <c r="O13" s="512"/>
      <c r="P13" s="512"/>
      <c r="Q13" s="513"/>
      <c r="R13" s="514">
        <v>275628</v>
      </c>
      <c r="S13" s="515"/>
      <c r="T13" s="515"/>
      <c r="U13" s="515"/>
      <c r="V13" s="516"/>
      <c r="W13" s="502" t="s">
        <v>119</v>
      </c>
      <c r="X13" s="426"/>
      <c r="Y13" s="426"/>
      <c r="Z13" s="426"/>
      <c r="AA13" s="426"/>
      <c r="AB13" s="427"/>
      <c r="AC13" s="389">
        <v>3793</v>
      </c>
      <c r="AD13" s="390"/>
      <c r="AE13" s="390"/>
      <c r="AF13" s="390"/>
      <c r="AG13" s="391"/>
      <c r="AH13" s="389">
        <v>5535</v>
      </c>
      <c r="AI13" s="390"/>
      <c r="AJ13" s="390"/>
      <c r="AK13" s="390"/>
      <c r="AL13" s="392"/>
      <c r="AM13" s="482" t="s">
        <v>120</v>
      </c>
      <c r="AN13" s="387"/>
      <c r="AO13" s="387"/>
      <c r="AP13" s="387"/>
      <c r="AQ13" s="387"/>
      <c r="AR13" s="387"/>
      <c r="AS13" s="387"/>
      <c r="AT13" s="388"/>
      <c r="AU13" s="470" t="s">
        <v>92</v>
      </c>
      <c r="AV13" s="471"/>
      <c r="AW13" s="471"/>
      <c r="AX13" s="471"/>
      <c r="AY13" s="393" t="s">
        <v>121</v>
      </c>
      <c r="AZ13" s="394"/>
      <c r="BA13" s="394"/>
      <c r="BB13" s="394"/>
      <c r="BC13" s="394"/>
      <c r="BD13" s="394"/>
      <c r="BE13" s="394"/>
      <c r="BF13" s="394"/>
      <c r="BG13" s="394"/>
      <c r="BH13" s="394"/>
      <c r="BI13" s="394"/>
      <c r="BJ13" s="394"/>
      <c r="BK13" s="394"/>
      <c r="BL13" s="394"/>
      <c r="BM13" s="395"/>
      <c r="BN13" s="413">
        <v>-1058744</v>
      </c>
      <c r="BO13" s="414"/>
      <c r="BP13" s="414"/>
      <c r="BQ13" s="414"/>
      <c r="BR13" s="414"/>
      <c r="BS13" s="414"/>
      <c r="BT13" s="414"/>
      <c r="BU13" s="415"/>
      <c r="BV13" s="413">
        <v>-365762</v>
      </c>
      <c r="BW13" s="414"/>
      <c r="BX13" s="414"/>
      <c r="BY13" s="414"/>
      <c r="BZ13" s="414"/>
      <c r="CA13" s="414"/>
      <c r="CB13" s="414"/>
      <c r="CC13" s="415"/>
      <c r="CD13" s="422" t="s">
        <v>122</v>
      </c>
      <c r="CE13" s="423"/>
      <c r="CF13" s="423"/>
      <c r="CG13" s="423"/>
      <c r="CH13" s="423"/>
      <c r="CI13" s="423"/>
      <c r="CJ13" s="423"/>
      <c r="CK13" s="423"/>
      <c r="CL13" s="423"/>
      <c r="CM13" s="423"/>
      <c r="CN13" s="423"/>
      <c r="CO13" s="423"/>
      <c r="CP13" s="423"/>
      <c r="CQ13" s="423"/>
      <c r="CR13" s="423"/>
      <c r="CS13" s="424"/>
      <c r="CT13" s="383">
        <v>8.3000000000000007</v>
      </c>
      <c r="CU13" s="384"/>
      <c r="CV13" s="384"/>
      <c r="CW13" s="384"/>
      <c r="CX13" s="384"/>
      <c r="CY13" s="384"/>
      <c r="CZ13" s="384"/>
      <c r="DA13" s="385"/>
      <c r="DB13" s="383">
        <v>9.1999999999999993</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123</v>
      </c>
      <c r="M14" s="543"/>
      <c r="N14" s="543"/>
      <c r="O14" s="543"/>
      <c r="P14" s="543"/>
      <c r="Q14" s="544"/>
      <c r="R14" s="514">
        <v>284620</v>
      </c>
      <c r="S14" s="515"/>
      <c r="T14" s="515"/>
      <c r="U14" s="515"/>
      <c r="V14" s="516"/>
      <c r="W14" s="517"/>
      <c r="X14" s="429"/>
      <c r="Y14" s="429"/>
      <c r="Z14" s="429"/>
      <c r="AA14" s="429"/>
      <c r="AB14" s="430"/>
      <c r="AC14" s="507">
        <v>3</v>
      </c>
      <c r="AD14" s="508"/>
      <c r="AE14" s="508"/>
      <c r="AF14" s="508"/>
      <c r="AG14" s="509"/>
      <c r="AH14" s="507">
        <v>4</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124</v>
      </c>
      <c r="CE14" s="420"/>
      <c r="CF14" s="420"/>
      <c r="CG14" s="420"/>
      <c r="CH14" s="420"/>
      <c r="CI14" s="420"/>
      <c r="CJ14" s="420"/>
      <c r="CK14" s="420"/>
      <c r="CL14" s="420"/>
      <c r="CM14" s="420"/>
      <c r="CN14" s="420"/>
      <c r="CO14" s="420"/>
      <c r="CP14" s="420"/>
      <c r="CQ14" s="420"/>
      <c r="CR14" s="420"/>
      <c r="CS14" s="421"/>
      <c r="CT14" s="518">
        <v>41.7</v>
      </c>
      <c r="CU14" s="486"/>
      <c r="CV14" s="486"/>
      <c r="CW14" s="486"/>
      <c r="CX14" s="486"/>
      <c r="CY14" s="486"/>
      <c r="CZ14" s="486"/>
      <c r="DA14" s="487"/>
      <c r="DB14" s="518">
        <v>45</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118</v>
      </c>
      <c r="N15" s="512"/>
      <c r="O15" s="512"/>
      <c r="P15" s="512"/>
      <c r="Q15" s="513"/>
      <c r="R15" s="514">
        <v>277356</v>
      </c>
      <c r="S15" s="515"/>
      <c r="T15" s="515"/>
      <c r="U15" s="515"/>
      <c r="V15" s="516"/>
      <c r="W15" s="502" t="s">
        <v>125</v>
      </c>
      <c r="X15" s="426"/>
      <c r="Y15" s="426"/>
      <c r="Z15" s="426"/>
      <c r="AA15" s="426"/>
      <c r="AB15" s="427"/>
      <c r="AC15" s="389">
        <v>34770</v>
      </c>
      <c r="AD15" s="390"/>
      <c r="AE15" s="390"/>
      <c r="AF15" s="390"/>
      <c r="AG15" s="391"/>
      <c r="AH15" s="389">
        <v>39099</v>
      </c>
      <c r="AI15" s="390"/>
      <c r="AJ15" s="390"/>
      <c r="AK15" s="390"/>
      <c r="AL15" s="392"/>
      <c r="AM15" s="482"/>
      <c r="AN15" s="387"/>
      <c r="AO15" s="387"/>
      <c r="AP15" s="387"/>
      <c r="AQ15" s="387"/>
      <c r="AR15" s="387"/>
      <c r="AS15" s="387"/>
      <c r="AT15" s="388"/>
      <c r="AU15" s="470"/>
      <c r="AV15" s="471"/>
      <c r="AW15" s="471"/>
      <c r="AX15" s="471"/>
      <c r="AY15" s="405" t="s">
        <v>126</v>
      </c>
      <c r="AZ15" s="406"/>
      <c r="BA15" s="406"/>
      <c r="BB15" s="406"/>
      <c r="BC15" s="406"/>
      <c r="BD15" s="406"/>
      <c r="BE15" s="406"/>
      <c r="BF15" s="406"/>
      <c r="BG15" s="406"/>
      <c r="BH15" s="406"/>
      <c r="BI15" s="406"/>
      <c r="BJ15" s="406"/>
      <c r="BK15" s="406"/>
      <c r="BL15" s="406"/>
      <c r="BM15" s="407"/>
      <c r="BN15" s="408">
        <v>34906264</v>
      </c>
      <c r="BO15" s="409"/>
      <c r="BP15" s="409"/>
      <c r="BQ15" s="409"/>
      <c r="BR15" s="409"/>
      <c r="BS15" s="409"/>
      <c r="BT15" s="409"/>
      <c r="BU15" s="410"/>
      <c r="BV15" s="408">
        <v>33700011</v>
      </c>
      <c r="BW15" s="409"/>
      <c r="BX15" s="409"/>
      <c r="BY15" s="409"/>
      <c r="BZ15" s="409"/>
      <c r="CA15" s="409"/>
      <c r="CB15" s="409"/>
      <c r="CC15" s="410"/>
      <c r="CD15" s="519" t="s">
        <v>127</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128</v>
      </c>
      <c r="M16" s="505"/>
      <c r="N16" s="505"/>
      <c r="O16" s="505"/>
      <c r="P16" s="505"/>
      <c r="Q16" s="506"/>
      <c r="R16" s="499" t="s">
        <v>129</v>
      </c>
      <c r="S16" s="500"/>
      <c r="T16" s="500"/>
      <c r="U16" s="500"/>
      <c r="V16" s="501"/>
      <c r="W16" s="517"/>
      <c r="X16" s="429"/>
      <c r="Y16" s="429"/>
      <c r="Z16" s="429"/>
      <c r="AA16" s="429"/>
      <c r="AB16" s="430"/>
      <c r="AC16" s="507">
        <v>27.3</v>
      </c>
      <c r="AD16" s="508"/>
      <c r="AE16" s="508"/>
      <c r="AF16" s="508"/>
      <c r="AG16" s="509"/>
      <c r="AH16" s="507">
        <v>28.1</v>
      </c>
      <c r="AI16" s="508"/>
      <c r="AJ16" s="508"/>
      <c r="AK16" s="508"/>
      <c r="AL16" s="510"/>
      <c r="AM16" s="482"/>
      <c r="AN16" s="387"/>
      <c r="AO16" s="387"/>
      <c r="AP16" s="387"/>
      <c r="AQ16" s="387"/>
      <c r="AR16" s="387"/>
      <c r="AS16" s="387"/>
      <c r="AT16" s="388"/>
      <c r="AU16" s="470"/>
      <c r="AV16" s="471"/>
      <c r="AW16" s="471"/>
      <c r="AX16" s="471"/>
      <c r="AY16" s="393" t="s">
        <v>130</v>
      </c>
      <c r="AZ16" s="394"/>
      <c r="BA16" s="394"/>
      <c r="BB16" s="394"/>
      <c r="BC16" s="394"/>
      <c r="BD16" s="394"/>
      <c r="BE16" s="394"/>
      <c r="BF16" s="394"/>
      <c r="BG16" s="394"/>
      <c r="BH16" s="394"/>
      <c r="BI16" s="394"/>
      <c r="BJ16" s="394"/>
      <c r="BK16" s="394"/>
      <c r="BL16" s="394"/>
      <c r="BM16" s="395"/>
      <c r="BN16" s="413">
        <v>47219575</v>
      </c>
      <c r="BO16" s="414"/>
      <c r="BP16" s="414"/>
      <c r="BQ16" s="414"/>
      <c r="BR16" s="414"/>
      <c r="BS16" s="414"/>
      <c r="BT16" s="414"/>
      <c r="BU16" s="415"/>
      <c r="BV16" s="413">
        <v>45379634</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131</v>
      </c>
      <c r="N17" s="497"/>
      <c r="O17" s="497"/>
      <c r="P17" s="497"/>
      <c r="Q17" s="498"/>
      <c r="R17" s="499" t="s">
        <v>129</v>
      </c>
      <c r="S17" s="500"/>
      <c r="T17" s="500"/>
      <c r="U17" s="500"/>
      <c r="V17" s="501"/>
      <c r="W17" s="502" t="s">
        <v>132</v>
      </c>
      <c r="X17" s="426"/>
      <c r="Y17" s="426"/>
      <c r="Z17" s="426"/>
      <c r="AA17" s="426"/>
      <c r="AB17" s="427"/>
      <c r="AC17" s="389">
        <v>88994</v>
      </c>
      <c r="AD17" s="390"/>
      <c r="AE17" s="390"/>
      <c r="AF17" s="390"/>
      <c r="AG17" s="391"/>
      <c r="AH17" s="389">
        <v>92073</v>
      </c>
      <c r="AI17" s="390"/>
      <c r="AJ17" s="390"/>
      <c r="AK17" s="390"/>
      <c r="AL17" s="392"/>
      <c r="AM17" s="482"/>
      <c r="AN17" s="387"/>
      <c r="AO17" s="387"/>
      <c r="AP17" s="387"/>
      <c r="AQ17" s="387"/>
      <c r="AR17" s="387"/>
      <c r="AS17" s="387"/>
      <c r="AT17" s="388"/>
      <c r="AU17" s="470"/>
      <c r="AV17" s="471"/>
      <c r="AW17" s="471"/>
      <c r="AX17" s="471"/>
      <c r="AY17" s="393" t="s">
        <v>133</v>
      </c>
      <c r="AZ17" s="394"/>
      <c r="BA17" s="394"/>
      <c r="BB17" s="394"/>
      <c r="BC17" s="394"/>
      <c r="BD17" s="394"/>
      <c r="BE17" s="394"/>
      <c r="BF17" s="394"/>
      <c r="BG17" s="394"/>
      <c r="BH17" s="394"/>
      <c r="BI17" s="394"/>
      <c r="BJ17" s="394"/>
      <c r="BK17" s="394"/>
      <c r="BL17" s="394"/>
      <c r="BM17" s="395"/>
      <c r="BN17" s="413">
        <v>44695862</v>
      </c>
      <c r="BO17" s="414"/>
      <c r="BP17" s="414"/>
      <c r="BQ17" s="414"/>
      <c r="BR17" s="414"/>
      <c r="BS17" s="414"/>
      <c r="BT17" s="414"/>
      <c r="BU17" s="415"/>
      <c r="BV17" s="413">
        <v>43595317</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134</v>
      </c>
      <c r="C18" s="476"/>
      <c r="D18" s="476"/>
      <c r="E18" s="477"/>
      <c r="F18" s="477"/>
      <c r="G18" s="477"/>
      <c r="H18" s="477"/>
      <c r="I18" s="477"/>
      <c r="J18" s="477"/>
      <c r="K18" s="477"/>
      <c r="L18" s="478">
        <v>711.11</v>
      </c>
      <c r="M18" s="478"/>
      <c r="N18" s="478"/>
      <c r="O18" s="478"/>
      <c r="P18" s="478"/>
      <c r="Q18" s="478"/>
      <c r="R18" s="479"/>
      <c r="S18" s="479"/>
      <c r="T18" s="479"/>
      <c r="U18" s="479"/>
      <c r="V18" s="480"/>
      <c r="W18" s="494"/>
      <c r="X18" s="495"/>
      <c r="Y18" s="495"/>
      <c r="Z18" s="495"/>
      <c r="AA18" s="495"/>
      <c r="AB18" s="503"/>
      <c r="AC18" s="377">
        <v>69.8</v>
      </c>
      <c r="AD18" s="378"/>
      <c r="AE18" s="378"/>
      <c r="AF18" s="378"/>
      <c r="AG18" s="481"/>
      <c r="AH18" s="377">
        <v>66.3</v>
      </c>
      <c r="AI18" s="378"/>
      <c r="AJ18" s="378"/>
      <c r="AK18" s="378"/>
      <c r="AL18" s="379"/>
      <c r="AM18" s="482"/>
      <c r="AN18" s="387"/>
      <c r="AO18" s="387"/>
      <c r="AP18" s="387"/>
      <c r="AQ18" s="387"/>
      <c r="AR18" s="387"/>
      <c r="AS18" s="387"/>
      <c r="AT18" s="388"/>
      <c r="AU18" s="470"/>
      <c r="AV18" s="471"/>
      <c r="AW18" s="471"/>
      <c r="AX18" s="471"/>
      <c r="AY18" s="393" t="s">
        <v>135</v>
      </c>
      <c r="AZ18" s="394"/>
      <c r="BA18" s="394"/>
      <c r="BB18" s="394"/>
      <c r="BC18" s="394"/>
      <c r="BD18" s="394"/>
      <c r="BE18" s="394"/>
      <c r="BF18" s="394"/>
      <c r="BG18" s="394"/>
      <c r="BH18" s="394"/>
      <c r="BI18" s="394"/>
      <c r="BJ18" s="394"/>
      <c r="BK18" s="394"/>
      <c r="BL18" s="394"/>
      <c r="BM18" s="395"/>
      <c r="BN18" s="413">
        <v>63310018</v>
      </c>
      <c r="BO18" s="414"/>
      <c r="BP18" s="414"/>
      <c r="BQ18" s="414"/>
      <c r="BR18" s="414"/>
      <c r="BS18" s="414"/>
      <c r="BT18" s="414"/>
      <c r="BU18" s="415"/>
      <c r="BV18" s="413">
        <v>62224898</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136</v>
      </c>
      <c r="C19" s="476"/>
      <c r="D19" s="476"/>
      <c r="E19" s="477"/>
      <c r="F19" s="477"/>
      <c r="G19" s="477"/>
      <c r="H19" s="477"/>
      <c r="I19" s="477"/>
      <c r="J19" s="477"/>
      <c r="K19" s="477"/>
      <c r="L19" s="483">
        <v>394</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137</v>
      </c>
      <c r="AZ19" s="394"/>
      <c r="BA19" s="394"/>
      <c r="BB19" s="394"/>
      <c r="BC19" s="394"/>
      <c r="BD19" s="394"/>
      <c r="BE19" s="394"/>
      <c r="BF19" s="394"/>
      <c r="BG19" s="394"/>
      <c r="BH19" s="394"/>
      <c r="BI19" s="394"/>
      <c r="BJ19" s="394"/>
      <c r="BK19" s="394"/>
      <c r="BL19" s="394"/>
      <c r="BM19" s="395"/>
      <c r="BN19" s="413">
        <v>76605508</v>
      </c>
      <c r="BO19" s="414"/>
      <c r="BP19" s="414"/>
      <c r="BQ19" s="414"/>
      <c r="BR19" s="414"/>
      <c r="BS19" s="414"/>
      <c r="BT19" s="414"/>
      <c r="BU19" s="415"/>
      <c r="BV19" s="413">
        <v>76148028</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138</v>
      </c>
      <c r="C20" s="476"/>
      <c r="D20" s="476"/>
      <c r="E20" s="477"/>
      <c r="F20" s="477"/>
      <c r="G20" s="477"/>
      <c r="H20" s="477"/>
      <c r="I20" s="477"/>
      <c r="J20" s="477"/>
      <c r="K20" s="477"/>
      <c r="L20" s="483">
        <v>114679</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139</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140</v>
      </c>
      <c r="C22" s="443"/>
      <c r="D22" s="444"/>
      <c r="E22" s="451" t="s">
        <v>1</v>
      </c>
      <c r="F22" s="426"/>
      <c r="G22" s="426"/>
      <c r="H22" s="426"/>
      <c r="I22" s="426"/>
      <c r="J22" s="426"/>
      <c r="K22" s="427"/>
      <c r="L22" s="451" t="s">
        <v>141</v>
      </c>
      <c r="M22" s="426"/>
      <c r="N22" s="426"/>
      <c r="O22" s="426"/>
      <c r="P22" s="427"/>
      <c r="Q22" s="436" t="s">
        <v>142</v>
      </c>
      <c r="R22" s="437"/>
      <c r="S22" s="437"/>
      <c r="T22" s="437"/>
      <c r="U22" s="437"/>
      <c r="V22" s="452"/>
      <c r="W22" s="454" t="s">
        <v>143</v>
      </c>
      <c r="X22" s="443"/>
      <c r="Y22" s="444"/>
      <c r="Z22" s="451" t="s">
        <v>1</v>
      </c>
      <c r="AA22" s="426"/>
      <c r="AB22" s="426"/>
      <c r="AC22" s="426"/>
      <c r="AD22" s="426"/>
      <c r="AE22" s="426"/>
      <c r="AF22" s="426"/>
      <c r="AG22" s="427"/>
      <c r="AH22" s="425" t="s">
        <v>144</v>
      </c>
      <c r="AI22" s="426"/>
      <c r="AJ22" s="426"/>
      <c r="AK22" s="426"/>
      <c r="AL22" s="427"/>
      <c r="AM22" s="425" t="s">
        <v>145</v>
      </c>
      <c r="AN22" s="431"/>
      <c r="AO22" s="431"/>
      <c r="AP22" s="431"/>
      <c r="AQ22" s="431"/>
      <c r="AR22" s="432"/>
      <c r="AS22" s="436" t="s">
        <v>142</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146</v>
      </c>
      <c r="AZ23" s="406"/>
      <c r="BA23" s="406"/>
      <c r="BB23" s="406"/>
      <c r="BC23" s="406"/>
      <c r="BD23" s="406"/>
      <c r="BE23" s="406"/>
      <c r="BF23" s="406"/>
      <c r="BG23" s="406"/>
      <c r="BH23" s="406"/>
      <c r="BI23" s="406"/>
      <c r="BJ23" s="406"/>
      <c r="BK23" s="406"/>
      <c r="BL23" s="406"/>
      <c r="BM23" s="407"/>
      <c r="BN23" s="413">
        <v>102664305</v>
      </c>
      <c r="BO23" s="414"/>
      <c r="BP23" s="414"/>
      <c r="BQ23" s="414"/>
      <c r="BR23" s="414"/>
      <c r="BS23" s="414"/>
      <c r="BT23" s="414"/>
      <c r="BU23" s="415"/>
      <c r="BV23" s="413">
        <v>94707201</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147</v>
      </c>
      <c r="F24" s="387"/>
      <c r="G24" s="387"/>
      <c r="H24" s="387"/>
      <c r="I24" s="387"/>
      <c r="J24" s="387"/>
      <c r="K24" s="388"/>
      <c r="L24" s="389">
        <v>1</v>
      </c>
      <c r="M24" s="390"/>
      <c r="N24" s="390"/>
      <c r="O24" s="390"/>
      <c r="P24" s="391"/>
      <c r="Q24" s="389">
        <v>11300</v>
      </c>
      <c r="R24" s="390"/>
      <c r="S24" s="390"/>
      <c r="T24" s="390"/>
      <c r="U24" s="390"/>
      <c r="V24" s="391"/>
      <c r="W24" s="455"/>
      <c r="X24" s="446"/>
      <c r="Y24" s="447"/>
      <c r="Z24" s="386" t="s">
        <v>148</v>
      </c>
      <c r="AA24" s="387"/>
      <c r="AB24" s="387"/>
      <c r="AC24" s="387"/>
      <c r="AD24" s="387"/>
      <c r="AE24" s="387"/>
      <c r="AF24" s="387"/>
      <c r="AG24" s="388"/>
      <c r="AH24" s="389">
        <v>2100</v>
      </c>
      <c r="AI24" s="390"/>
      <c r="AJ24" s="390"/>
      <c r="AK24" s="390"/>
      <c r="AL24" s="391"/>
      <c r="AM24" s="389">
        <v>6528900</v>
      </c>
      <c r="AN24" s="390"/>
      <c r="AO24" s="390"/>
      <c r="AP24" s="390"/>
      <c r="AQ24" s="390"/>
      <c r="AR24" s="391"/>
      <c r="AS24" s="389">
        <v>3109</v>
      </c>
      <c r="AT24" s="390"/>
      <c r="AU24" s="390"/>
      <c r="AV24" s="390"/>
      <c r="AW24" s="390"/>
      <c r="AX24" s="392"/>
      <c r="AY24" s="380" t="s">
        <v>149</v>
      </c>
      <c r="AZ24" s="381"/>
      <c r="BA24" s="381"/>
      <c r="BB24" s="381"/>
      <c r="BC24" s="381"/>
      <c r="BD24" s="381"/>
      <c r="BE24" s="381"/>
      <c r="BF24" s="381"/>
      <c r="BG24" s="381"/>
      <c r="BH24" s="381"/>
      <c r="BI24" s="381"/>
      <c r="BJ24" s="381"/>
      <c r="BK24" s="381"/>
      <c r="BL24" s="381"/>
      <c r="BM24" s="382"/>
      <c r="BN24" s="413">
        <v>71779144</v>
      </c>
      <c r="BO24" s="414"/>
      <c r="BP24" s="414"/>
      <c r="BQ24" s="414"/>
      <c r="BR24" s="414"/>
      <c r="BS24" s="414"/>
      <c r="BT24" s="414"/>
      <c r="BU24" s="415"/>
      <c r="BV24" s="413">
        <v>71366245</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150</v>
      </c>
      <c r="F25" s="387"/>
      <c r="G25" s="387"/>
      <c r="H25" s="387"/>
      <c r="I25" s="387"/>
      <c r="J25" s="387"/>
      <c r="K25" s="388"/>
      <c r="L25" s="389">
        <v>2</v>
      </c>
      <c r="M25" s="390"/>
      <c r="N25" s="390"/>
      <c r="O25" s="390"/>
      <c r="P25" s="391"/>
      <c r="Q25" s="389">
        <v>8700</v>
      </c>
      <c r="R25" s="390"/>
      <c r="S25" s="390"/>
      <c r="T25" s="390"/>
      <c r="U25" s="390"/>
      <c r="V25" s="391"/>
      <c r="W25" s="455"/>
      <c r="X25" s="446"/>
      <c r="Y25" s="447"/>
      <c r="Z25" s="386" t="s">
        <v>151</v>
      </c>
      <c r="AA25" s="387"/>
      <c r="AB25" s="387"/>
      <c r="AC25" s="387"/>
      <c r="AD25" s="387"/>
      <c r="AE25" s="387"/>
      <c r="AF25" s="387"/>
      <c r="AG25" s="388"/>
      <c r="AH25" s="389">
        <v>343</v>
      </c>
      <c r="AI25" s="390"/>
      <c r="AJ25" s="390"/>
      <c r="AK25" s="390"/>
      <c r="AL25" s="391"/>
      <c r="AM25" s="389">
        <v>1007734</v>
      </c>
      <c r="AN25" s="390"/>
      <c r="AO25" s="390"/>
      <c r="AP25" s="390"/>
      <c r="AQ25" s="390"/>
      <c r="AR25" s="391"/>
      <c r="AS25" s="389">
        <v>2938</v>
      </c>
      <c r="AT25" s="390"/>
      <c r="AU25" s="390"/>
      <c r="AV25" s="390"/>
      <c r="AW25" s="390"/>
      <c r="AX25" s="392"/>
      <c r="AY25" s="405" t="s">
        <v>152</v>
      </c>
      <c r="AZ25" s="406"/>
      <c r="BA25" s="406"/>
      <c r="BB25" s="406"/>
      <c r="BC25" s="406"/>
      <c r="BD25" s="406"/>
      <c r="BE25" s="406"/>
      <c r="BF25" s="406"/>
      <c r="BG25" s="406"/>
      <c r="BH25" s="406"/>
      <c r="BI25" s="406"/>
      <c r="BJ25" s="406"/>
      <c r="BK25" s="406"/>
      <c r="BL25" s="406"/>
      <c r="BM25" s="407"/>
      <c r="BN25" s="408">
        <v>8190424</v>
      </c>
      <c r="BO25" s="409"/>
      <c r="BP25" s="409"/>
      <c r="BQ25" s="409"/>
      <c r="BR25" s="409"/>
      <c r="BS25" s="409"/>
      <c r="BT25" s="409"/>
      <c r="BU25" s="410"/>
      <c r="BV25" s="408">
        <v>6083819</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153</v>
      </c>
      <c r="F26" s="387"/>
      <c r="G26" s="387"/>
      <c r="H26" s="387"/>
      <c r="I26" s="387"/>
      <c r="J26" s="387"/>
      <c r="K26" s="388"/>
      <c r="L26" s="389">
        <v>1</v>
      </c>
      <c r="M26" s="390"/>
      <c r="N26" s="390"/>
      <c r="O26" s="390"/>
      <c r="P26" s="391"/>
      <c r="Q26" s="389">
        <v>7400</v>
      </c>
      <c r="R26" s="390"/>
      <c r="S26" s="390"/>
      <c r="T26" s="390"/>
      <c r="U26" s="390"/>
      <c r="V26" s="391"/>
      <c r="W26" s="455"/>
      <c r="X26" s="446"/>
      <c r="Y26" s="447"/>
      <c r="Z26" s="386" t="s">
        <v>154</v>
      </c>
      <c r="AA26" s="468"/>
      <c r="AB26" s="468"/>
      <c r="AC26" s="468"/>
      <c r="AD26" s="468"/>
      <c r="AE26" s="468"/>
      <c r="AF26" s="468"/>
      <c r="AG26" s="469"/>
      <c r="AH26" s="389">
        <v>290</v>
      </c>
      <c r="AI26" s="390"/>
      <c r="AJ26" s="390"/>
      <c r="AK26" s="390"/>
      <c r="AL26" s="391"/>
      <c r="AM26" s="389">
        <v>894650</v>
      </c>
      <c r="AN26" s="390"/>
      <c r="AO26" s="390"/>
      <c r="AP26" s="390"/>
      <c r="AQ26" s="390"/>
      <c r="AR26" s="391"/>
      <c r="AS26" s="389">
        <v>3085</v>
      </c>
      <c r="AT26" s="390"/>
      <c r="AU26" s="390"/>
      <c r="AV26" s="390"/>
      <c r="AW26" s="390"/>
      <c r="AX26" s="392"/>
      <c r="AY26" s="422" t="s">
        <v>155</v>
      </c>
      <c r="AZ26" s="423"/>
      <c r="BA26" s="423"/>
      <c r="BB26" s="423"/>
      <c r="BC26" s="423"/>
      <c r="BD26" s="423"/>
      <c r="BE26" s="423"/>
      <c r="BF26" s="423"/>
      <c r="BG26" s="423"/>
      <c r="BH26" s="423"/>
      <c r="BI26" s="423"/>
      <c r="BJ26" s="423"/>
      <c r="BK26" s="423"/>
      <c r="BL26" s="423"/>
      <c r="BM26" s="424"/>
      <c r="BN26" s="413" t="s">
        <v>156</v>
      </c>
      <c r="BO26" s="414"/>
      <c r="BP26" s="414"/>
      <c r="BQ26" s="414"/>
      <c r="BR26" s="414"/>
      <c r="BS26" s="414"/>
      <c r="BT26" s="414"/>
      <c r="BU26" s="415"/>
      <c r="BV26" s="413" t="s">
        <v>156</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157</v>
      </c>
      <c r="F27" s="387"/>
      <c r="G27" s="387"/>
      <c r="H27" s="387"/>
      <c r="I27" s="387"/>
      <c r="J27" s="387"/>
      <c r="K27" s="388"/>
      <c r="L27" s="389">
        <v>1</v>
      </c>
      <c r="M27" s="390"/>
      <c r="N27" s="390"/>
      <c r="O27" s="390"/>
      <c r="P27" s="391"/>
      <c r="Q27" s="389">
        <v>6700</v>
      </c>
      <c r="R27" s="390"/>
      <c r="S27" s="390"/>
      <c r="T27" s="390"/>
      <c r="U27" s="390"/>
      <c r="V27" s="391"/>
      <c r="W27" s="455"/>
      <c r="X27" s="446"/>
      <c r="Y27" s="447"/>
      <c r="Z27" s="386" t="s">
        <v>158</v>
      </c>
      <c r="AA27" s="387"/>
      <c r="AB27" s="387"/>
      <c r="AC27" s="387"/>
      <c r="AD27" s="387"/>
      <c r="AE27" s="387"/>
      <c r="AF27" s="387"/>
      <c r="AG27" s="388"/>
      <c r="AH27" s="389">
        <v>188</v>
      </c>
      <c r="AI27" s="390"/>
      <c r="AJ27" s="390"/>
      <c r="AK27" s="390"/>
      <c r="AL27" s="391"/>
      <c r="AM27" s="389">
        <v>678030</v>
      </c>
      <c r="AN27" s="390"/>
      <c r="AO27" s="390"/>
      <c r="AP27" s="390"/>
      <c r="AQ27" s="390"/>
      <c r="AR27" s="391"/>
      <c r="AS27" s="389">
        <v>3607</v>
      </c>
      <c r="AT27" s="390"/>
      <c r="AU27" s="390"/>
      <c r="AV27" s="390"/>
      <c r="AW27" s="390"/>
      <c r="AX27" s="392"/>
      <c r="AY27" s="419" t="s">
        <v>159</v>
      </c>
      <c r="AZ27" s="420"/>
      <c r="BA27" s="420"/>
      <c r="BB27" s="420"/>
      <c r="BC27" s="420"/>
      <c r="BD27" s="420"/>
      <c r="BE27" s="420"/>
      <c r="BF27" s="420"/>
      <c r="BG27" s="420"/>
      <c r="BH27" s="420"/>
      <c r="BI27" s="420"/>
      <c r="BJ27" s="420"/>
      <c r="BK27" s="420"/>
      <c r="BL27" s="420"/>
      <c r="BM27" s="421"/>
      <c r="BN27" s="416" t="s">
        <v>156</v>
      </c>
      <c r="BO27" s="417"/>
      <c r="BP27" s="417"/>
      <c r="BQ27" s="417"/>
      <c r="BR27" s="417"/>
      <c r="BS27" s="417"/>
      <c r="BT27" s="417"/>
      <c r="BU27" s="418"/>
      <c r="BV27" s="416" t="s">
        <v>156</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160</v>
      </c>
      <c r="F28" s="387"/>
      <c r="G28" s="387"/>
      <c r="H28" s="387"/>
      <c r="I28" s="387"/>
      <c r="J28" s="387"/>
      <c r="K28" s="388"/>
      <c r="L28" s="389">
        <v>1</v>
      </c>
      <c r="M28" s="390"/>
      <c r="N28" s="390"/>
      <c r="O28" s="390"/>
      <c r="P28" s="391"/>
      <c r="Q28" s="389">
        <v>6100</v>
      </c>
      <c r="R28" s="390"/>
      <c r="S28" s="390"/>
      <c r="T28" s="390"/>
      <c r="U28" s="390"/>
      <c r="V28" s="391"/>
      <c r="W28" s="455"/>
      <c r="X28" s="446"/>
      <c r="Y28" s="447"/>
      <c r="Z28" s="386" t="s">
        <v>161</v>
      </c>
      <c r="AA28" s="387"/>
      <c r="AB28" s="387"/>
      <c r="AC28" s="387"/>
      <c r="AD28" s="387"/>
      <c r="AE28" s="387"/>
      <c r="AF28" s="387"/>
      <c r="AG28" s="388"/>
      <c r="AH28" s="389" t="s">
        <v>156</v>
      </c>
      <c r="AI28" s="390"/>
      <c r="AJ28" s="390"/>
      <c r="AK28" s="390"/>
      <c r="AL28" s="391"/>
      <c r="AM28" s="389" t="s">
        <v>156</v>
      </c>
      <c r="AN28" s="390"/>
      <c r="AO28" s="390"/>
      <c r="AP28" s="390"/>
      <c r="AQ28" s="390"/>
      <c r="AR28" s="391"/>
      <c r="AS28" s="389" t="s">
        <v>156</v>
      </c>
      <c r="AT28" s="390"/>
      <c r="AU28" s="390"/>
      <c r="AV28" s="390"/>
      <c r="AW28" s="390"/>
      <c r="AX28" s="392"/>
      <c r="AY28" s="396" t="s">
        <v>162</v>
      </c>
      <c r="AZ28" s="397"/>
      <c r="BA28" s="397"/>
      <c r="BB28" s="398"/>
      <c r="BC28" s="405" t="s">
        <v>163</v>
      </c>
      <c r="BD28" s="406"/>
      <c r="BE28" s="406"/>
      <c r="BF28" s="406"/>
      <c r="BG28" s="406"/>
      <c r="BH28" s="406"/>
      <c r="BI28" s="406"/>
      <c r="BJ28" s="406"/>
      <c r="BK28" s="406"/>
      <c r="BL28" s="406"/>
      <c r="BM28" s="407"/>
      <c r="BN28" s="408">
        <v>18971339</v>
      </c>
      <c r="BO28" s="409"/>
      <c r="BP28" s="409"/>
      <c r="BQ28" s="409"/>
      <c r="BR28" s="409"/>
      <c r="BS28" s="409"/>
      <c r="BT28" s="409"/>
      <c r="BU28" s="410"/>
      <c r="BV28" s="408">
        <v>20059192</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164</v>
      </c>
      <c r="F29" s="387"/>
      <c r="G29" s="387"/>
      <c r="H29" s="387"/>
      <c r="I29" s="387"/>
      <c r="J29" s="387"/>
      <c r="K29" s="388"/>
      <c r="L29" s="389">
        <v>34</v>
      </c>
      <c r="M29" s="390"/>
      <c r="N29" s="390"/>
      <c r="O29" s="390"/>
      <c r="P29" s="391"/>
      <c r="Q29" s="389">
        <v>5500</v>
      </c>
      <c r="R29" s="390"/>
      <c r="S29" s="390"/>
      <c r="T29" s="390"/>
      <c r="U29" s="390"/>
      <c r="V29" s="391"/>
      <c r="W29" s="456"/>
      <c r="X29" s="457"/>
      <c r="Y29" s="458"/>
      <c r="Z29" s="386" t="s">
        <v>165</v>
      </c>
      <c r="AA29" s="387"/>
      <c r="AB29" s="387"/>
      <c r="AC29" s="387"/>
      <c r="AD29" s="387"/>
      <c r="AE29" s="387"/>
      <c r="AF29" s="387"/>
      <c r="AG29" s="388"/>
      <c r="AH29" s="389">
        <v>2288</v>
      </c>
      <c r="AI29" s="390"/>
      <c r="AJ29" s="390"/>
      <c r="AK29" s="390"/>
      <c r="AL29" s="391"/>
      <c r="AM29" s="389">
        <v>7206930</v>
      </c>
      <c r="AN29" s="390"/>
      <c r="AO29" s="390"/>
      <c r="AP29" s="390"/>
      <c r="AQ29" s="390"/>
      <c r="AR29" s="391"/>
      <c r="AS29" s="389">
        <v>3150</v>
      </c>
      <c r="AT29" s="390"/>
      <c r="AU29" s="390"/>
      <c r="AV29" s="390"/>
      <c r="AW29" s="390"/>
      <c r="AX29" s="392"/>
      <c r="AY29" s="399"/>
      <c r="AZ29" s="400"/>
      <c r="BA29" s="400"/>
      <c r="BB29" s="401"/>
      <c r="BC29" s="393" t="s">
        <v>166</v>
      </c>
      <c r="BD29" s="394"/>
      <c r="BE29" s="394"/>
      <c r="BF29" s="394"/>
      <c r="BG29" s="394"/>
      <c r="BH29" s="394"/>
      <c r="BI29" s="394"/>
      <c r="BJ29" s="394"/>
      <c r="BK29" s="394"/>
      <c r="BL29" s="394"/>
      <c r="BM29" s="395"/>
      <c r="BN29" s="413">
        <v>1765537</v>
      </c>
      <c r="BO29" s="414"/>
      <c r="BP29" s="414"/>
      <c r="BQ29" s="414"/>
      <c r="BR29" s="414"/>
      <c r="BS29" s="414"/>
      <c r="BT29" s="414"/>
      <c r="BU29" s="415"/>
      <c r="BV29" s="413">
        <v>1224096</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167</v>
      </c>
      <c r="X30" s="466"/>
      <c r="Y30" s="466"/>
      <c r="Z30" s="466"/>
      <c r="AA30" s="466"/>
      <c r="AB30" s="466"/>
      <c r="AC30" s="466"/>
      <c r="AD30" s="466"/>
      <c r="AE30" s="466"/>
      <c r="AF30" s="466"/>
      <c r="AG30" s="467"/>
      <c r="AH30" s="377">
        <v>100.3</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168</v>
      </c>
      <c r="BD30" s="381"/>
      <c r="BE30" s="381"/>
      <c r="BF30" s="381"/>
      <c r="BG30" s="381"/>
      <c r="BH30" s="381"/>
      <c r="BI30" s="381"/>
      <c r="BJ30" s="381"/>
      <c r="BK30" s="381"/>
      <c r="BL30" s="381"/>
      <c r="BM30" s="382"/>
      <c r="BN30" s="416">
        <v>5332667</v>
      </c>
      <c r="BO30" s="417"/>
      <c r="BP30" s="417"/>
      <c r="BQ30" s="417"/>
      <c r="BR30" s="417"/>
      <c r="BS30" s="417"/>
      <c r="BT30" s="417"/>
      <c r="BU30" s="418"/>
      <c r="BV30" s="416">
        <v>5739430</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175</v>
      </c>
      <c r="D33" s="376"/>
      <c r="E33" s="375" t="s">
        <v>176</v>
      </c>
      <c r="F33" s="375"/>
      <c r="G33" s="375"/>
      <c r="H33" s="375"/>
      <c r="I33" s="375"/>
      <c r="J33" s="375"/>
      <c r="K33" s="375"/>
      <c r="L33" s="375"/>
      <c r="M33" s="375"/>
      <c r="N33" s="375"/>
      <c r="O33" s="375"/>
      <c r="P33" s="375"/>
      <c r="Q33" s="375"/>
      <c r="R33" s="375"/>
      <c r="S33" s="375"/>
      <c r="T33" s="167"/>
      <c r="U33" s="376" t="s">
        <v>175</v>
      </c>
      <c r="V33" s="376"/>
      <c r="W33" s="375" t="s">
        <v>176</v>
      </c>
      <c r="X33" s="375"/>
      <c r="Y33" s="375"/>
      <c r="Z33" s="375"/>
      <c r="AA33" s="375"/>
      <c r="AB33" s="375"/>
      <c r="AC33" s="375"/>
      <c r="AD33" s="375"/>
      <c r="AE33" s="375"/>
      <c r="AF33" s="375"/>
      <c r="AG33" s="375"/>
      <c r="AH33" s="375"/>
      <c r="AI33" s="375"/>
      <c r="AJ33" s="375"/>
      <c r="AK33" s="375"/>
      <c r="AL33" s="167"/>
      <c r="AM33" s="376" t="s">
        <v>175</v>
      </c>
      <c r="AN33" s="376"/>
      <c r="AO33" s="375" t="s">
        <v>176</v>
      </c>
      <c r="AP33" s="375"/>
      <c r="AQ33" s="375"/>
      <c r="AR33" s="375"/>
      <c r="AS33" s="375"/>
      <c r="AT33" s="375"/>
      <c r="AU33" s="375"/>
      <c r="AV33" s="375"/>
      <c r="AW33" s="375"/>
      <c r="AX33" s="375"/>
      <c r="AY33" s="375"/>
      <c r="AZ33" s="375"/>
      <c r="BA33" s="375"/>
      <c r="BB33" s="375"/>
      <c r="BC33" s="375"/>
      <c r="BD33" s="168"/>
      <c r="BE33" s="375" t="s">
        <v>177</v>
      </c>
      <c r="BF33" s="375"/>
      <c r="BG33" s="375" t="s">
        <v>178</v>
      </c>
      <c r="BH33" s="375"/>
      <c r="BI33" s="375"/>
      <c r="BJ33" s="375"/>
      <c r="BK33" s="375"/>
      <c r="BL33" s="375"/>
      <c r="BM33" s="375"/>
      <c r="BN33" s="375"/>
      <c r="BO33" s="375"/>
      <c r="BP33" s="375"/>
      <c r="BQ33" s="375"/>
      <c r="BR33" s="375"/>
      <c r="BS33" s="375"/>
      <c r="BT33" s="375"/>
      <c r="BU33" s="375"/>
      <c r="BV33" s="168"/>
      <c r="BW33" s="376" t="s">
        <v>177</v>
      </c>
      <c r="BX33" s="376"/>
      <c r="BY33" s="375" t="s">
        <v>179</v>
      </c>
      <c r="BZ33" s="375"/>
      <c r="CA33" s="375"/>
      <c r="CB33" s="375"/>
      <c r="CC33" s="375"/>
      <c r="CD33" s="375"/>
      <c r="CE33" s="375"/>
      <c r="CF33" s="375"/>
      <c r="CG33" s="375"/>
      <c r="CH33" s="375"/>
      <c r="CI33" s="375"/>
      <c r="CJ33" s="375"/>
      <c r="CK33" s="375"/>
      <c r="CL33" s="375"/>
      <c r="CM33" s="375"/>
      <c r="CN33" s="167"/>
      <c r="CO33" s="376" t="s">
        <v>175</v>
      </c>
      <c r="CP33" s="376"/>
      <c r="CQ33" s="375" t="s">
        <v>180</v>
      </c>
      <c r="CR33" s="375"/>
      <c r="CS33" s="375"/>
      <c r="CT33" s="375"/>
      <c r="CU33" s="375"/>
      <c r="CV33" s="375"/>
      <c r="CW33" s="375"/>
      <c r="CX33" s="375"/>
      <c r="CY33" s="375"/>
      <c r="CZ33" s="375"/>
      <c r="DA33" s="375"/>
      <c r="DB33" s="375"/>
      <c r="DC33" s="375"/>
      <c r="DD33" s="375"/>
      <c r="DE33" s="375"/>
      <c r="DF33" s="167"/>
      <c r="DG33" s="375" t="s">
        <v>181</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4</v>
      </c>
      <c r="V34" s="373"/>
      <c r="W34" s="372" t="str">
        <f>IF('各会計、関係団体の財政状況及び健全化判断比率'!B28="","",'各会計、関係団体の財政状況及び健全化判断比率'!B28)</f>
        <v>国民健康保険事業特別会計</v>
      </c>
      <c r="X34" s="372"/>
      <c r="Y34" s="372"/>
      <c r="Z34" s="372"/>
      <c r="AA34" s="372"/>
      <c r="AB34" s="372"/>
      <c r="AC34" s="372"/>
      <c r="AD34" s="372"/>
      <c r="AE34" s="372"/>
      <c r="AF34" s="372"/>
      <c r="AG34" s="372"/>
      <c r="AH34" s="372"/>
      <c r="AI34" s="372"/>
      <c r="AJ34" s="372"/>
      <c r="AK34" s="372"/>
      <c r="AL34" s="165"/>
      <c r="AM34" s="373">
        <f>IF(AO34="","",MAX(C34:D43,U34:V43)+1)</f>
        <v>8</v>
      </c>
      <c r="AN34" s="373"/>
      <c r="AO34" s="372" t="str">
        <f>IF('各会計、関係団体の財政状況及び健全化判断比率'!B32="","",'各会計、関係団体の財政状況及び健全化判断比率'!B32)</f>
        <v>農業共済事業会計</v>
      </c>
      <c r="AP34" s="372"/>
      <c r="AQ34" s="372"/>
      <c r="AR34" s="372"/>
      <c r="AS34" s="372"/>
      <c r="AT34" s="372"/>
      <c r="AU34" s="372"/>
      <c r="AV34" s="372"/>
      <c r="AW34" s="372"/>
      <c r="AX34" s="372"/>
      <c r="AY34" s="372"/>
      <c r="AZ34" s="372"/>
      <c r="BA34" s="372"/>
      <c r="BB34" s="372"/>
      <c r="BC34" s="372"/>
      <c r="BD34" s="165"/>
      <c r="BE34" s="373">
        <f>IF(BG34="","",MAX(C34:D43,U34:V43,AM34:AN43)+1)</f>
        <v>13</v>
      </c>
      <c r="BF34" s="373"/>
      <c r="BG34" s="372" t="str">
        <f>IF('各会計、関係団体の財政状況及び健全化判断比率'!B37="","",'各会計、関係団体の財政状況及び健全化判断比率'!B37)</f>
        <v>簡易水道事業特別会計</v>
      </c>
      <c r="BH34" s="372"/>
      <c r="BI34" s="372"/>
      <c r="BJ34" s="372"/>
      <c r="BK34" s="372"/>
      <c r="BL34" s="372"/>
      <c r="BM34" s="372"/>
      <c r="BN34" s="372"/>
      <c r="BO34" s="372"/>
      <c r="BP34" s="372"/>
      <c r="BQ34" s="372"/>
      <c r="BR34" s="372"/>
      <c r="BS34" s="372"/>
      <c r="BT34" s="372"/>
      <c r="BU34" s="372"/>
      <c r="BV34" s="165"/>
      <c r="BW34" s="373">
        <f>IF(BY34="","",MAX(C34:D43,U34:V43,AM34:AN43,BE34:BF43)+1)</f>
        <v>16</v>
      </c>
      <c r="BX34" s="373"/>
      <c r="BY34" s="372" t="str">
        <f>IF('各会計、関係団体の財政状況及び健全化判断比率'!B68="","",'各会計、関係団体の財政状況及び健全化判断比率'!B68)</f>
        <v>三重県市町総合事務組合（一般会計）</v>
      </c>
      <c r="BZ34" s="372"/>
      <c r="CA34" s="372"/>
      <c r="CB34" s="372"/>
      <c r="CC34" s="372"/>
      <c r="CD34" s="372"/>
      <c r="CE34" s="372"/>
      <c r="CF34" s="372"/>
      <c r="CG34" s="372"/>
      <c r="CH34" s="372"/>
      <c r="CI34" s="372"/>
      <c r="CJ34" s="372"/>
      <c r="CK34" s="372"/>
      <c r="CL34" s="372"/>
      <c r="CM34" s="372"/>
      <c r="CN34" s="165"/>
      <c r="CO34" s="373">
        <f>IF(CQ34="","",MAX(C34:D43,U34:V43,AM34:AN43,BE34:BF43,BW34:BX43)+1)</f>
        <v>26</v>
      </c>
      <c r="CP34" s="373"/>
      <c r="CQ34" s="372" t="str">
        <f>IF('各会計、関係団体の財政状況及び健全化判断比率'!BS7="","",'各会計、関係団体の財政状況及び健全化判断比率'!BS7)</f>
        <v>津市社会教育振興会</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f>IF(E35="","",C34+1)</f>
        <v>2</v>
      </c>
      <c r="D35" s="373"/>
      <c r="E35" s="372" t="str">
        <f>IF('各会計、関係団体の財政状況及び健全化判断比率'!B8="","",'各会計、関係団体の財政状況及び健全化判断比率'!B8)</f>
        <v>土地区画整理事業特別会計</v>
      </c>
      <c r="F35" s="372"/>
      <c r="G35" s="372"/>
      <c r="H35" s="372"/>
      <c r="I35" s="372"/>
      <c r="J35" s="372"/>
      <c r="K35" s="372"/>
      <c r="L35" s="372"/>
      <c r="M35" s="372"/>
      <c r="N35" s="372"/>
      <c r="O35" s="372"/>
      <c r="P35" s="372"/>
      <c r="Q35" s="372"/>
      <c r="R35" s="372"/>
      <c r="S35" s="372"/>
      <c r="T35" s="165"/>
      <c r="U35" s="373">
        <f>IF(W35="","",U34+1)</f>
        <v>5</v>
      </c>
      <c r="V35" s="373"/>
      <c r="W35" s="372" t="str">
        <f>IF('各会計、関係団体の財政状況及び健全化判断比率'!B29="","",'各会計、関係団体の財政状況及び健全化判断比率'!B29)</f>
        <v>介護保険事業特別会計</v>
      </c>
      <c r="X35" s="372"/>
      <c r="Y35" s="372"/>
      <c r="Z35" s="372"/>
      <c r="AA35" s="372"/>
      <c r="AB35" s="372"/>
      <c r="AC35" s="372"/>
      <c r="AD35" s="372"/>
      <c r="AE35" s="372"/>
      <c r="AF35" s="372"/>
      <c r="AG35" s="372"/>
      <c r="AH35" s="372"/>
      <c r="AI35" s="372"/>
      <c r="AJ35" s="372"/>
      <c r="AK35" s="372"/>
      <c r="AL35" s="165"/>
      <c r="AM35" s="373">
        <f t="shared" ref="AM35:AM43" si="0">IF(AO35="","",AM34+1)</f>
        <v>9</v>
      </c>
      <c r="AN35" s="373"/>
      <c r="AO35" s="372" t="str">
        <f>IF('各会計、関係団体の財政状況及び健全化判断比率'!B33="","",'各会計、関係団体の財政状況及び健全化判断比率'!B33)</f>
        <v>水道事業会計</v>
      </c>
      <c r="AP35" s="372"/>
      <c r="AQ35" s="372"/>
      <c r="AR35" s="372"/>
      <c r="AS35" s="372"/>
      <c r="AT35" s="372"/>
      <c r="AU35" s="372"/>
      <c r="AV35" s="372"/>
      <c r="AW35" s="372"/>
      <c r="AX35" s="372"/>
      <c r="AY35" s="372"/>
      <c r="AZ35" s="372"/>
      <c r="BA35" s="372"/>
      <c r="BB35" s="372"/>
      <c r="BC35" s="372"/>
      <c r="BD35" s="165"/>
      <c r="BE35" s="373">
        <f t="shared" ref="BE35:BE43" si="1">IF(BG35="","",BE34+1)</f>
        <v>14</v>
      </c>
      <c r="BF35" s="373"/>
      <c r="BG35" s="372" t="str">
        <f>IF('各会計、関係団体の財政状況及び健全化判断比率'!B38="","",'各会計、関係団体の財政状況及び健全化判断比率'!B38)</f>
        <v>農業集落排水事業特別会計</v>
      </c>
      <c r="BH35" s="372"/>
      <c r="BI35" s="372"/>
      <c r="BJ35" s="372"/>
      <c r="BK35" s="372"/>
      <c r="BL35" s="372"/>
      <c r="BM35" s="372"/>
      <c r="BN35" s="372"/>
      <c r="BO35" s="372"/>
      <c r="BP35" s="372"/>
      <c r="BQ35" s="372"/>
      <c r="BR35" s="372"/>
      <c r="BS35" s="372"/>
      <c r="BT35" s="372"/>
      <c r="BU35" s="372"/>
      <c r="BV35" s="165"/>
      <c r="BW35" s="373">
        <f t="shared" ref="BW35:BW43" si="2">IF(BY35="","",BW34+1)</f>
        <v>17</v>
      </c>
      <c r="BX35" s="373"/>
      <c r="BY35" s="372" t="str">
        <f>IF('各会計、関係団体の財政状況及び健全化判断比率'!B69="","",'各会計、関係団体の財政状況及び健全化判断比率'!B69)</f>
        <v>三重県市町総合事務組合（共同研修特別会計）</v>
      </c>
      <c r="BZ35" s="372"/>
      <c r="CA35" s="372"/>
      <c r="CB35" s="372"/>
      <c r="CC35" s="372"/>
      <c r="CD35" s="372"/>
      <c r="CE35" s="372"/>
      <c r="CF35" s="372"/>
      <c r="CG35" s="372"/>
      <c r="CH35" s="372"/>
      <c r="CI35" s="372"/>
      <c r="CJ35" s="372"/>
      <c r="CK35" s="372"/>
      <c r="CL35" s="372"/>
      <c r="CM35" s="372"/>
      <c r="CN35" s="165"/>
      <c r="CO35" s="373">
        <f t="shared" ref="CO35:CO43" si="3">IF(CQ35="","",CO34+1)</f>
        <v>27</v>
      </c>
      <c r="CP35" s="373"/>
      <c r="CQ35" s="372" t="str">
        <f>IF('各会計、関係団体の財政状況及び健全化判断比率'!BS8="","",'各会計、関係団体の財政状況及び健全化判断比率'!BS8)</f>
        <v>津駅前都市開発</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f>IF(E36="","",C35+1)</f>
        <v>3</v>
      </c>
      <c r="D36" s="373"/>
      <c r="E36" s="372" t="str">
        <f>IF('各会計、関係団体の財政状況及び健全化判断比率'!B9="","",'各会計、関係団体の財政状況及び健全化判断比率'!B9)</f>
        <v>住宅新築資金等貸付事業特別会計</v>
      </c>
      <c r="F36" s="372"/>
      <c r="G36" s="372"/>
      <c r="H36" s="372"/>
      <c r="I36" s="372"/>
      <c r="J36" s="372"/>
      <c r="K36" s="372"/>
      <c r="L36" s="372"/>
      <c r="M36" s="372"/>
      <c r="N36" s="372"/>
      <c r="O36" s="372"/>
      <c r="P36" s="372"/>
      <c r="Q36" s="372"/>
      <c r="R36" s="372"/>
      <c r="S36" s="372"/>
      <c r="T36" s="165"/>
      <c r="U36" s="373">
        <f t="shared" ref="U36:U43" si="4">IF(W36="","",U35+1)</f>
        <v>6</v>
      </c>
      <c r="V36" s="373"/>
      <c r="W36" s="372" t="str">
        <f>IF('各会計、関係団体の財政状況及び健全化判断比率'!B30="","",'各会計、関係団体の財政状況及び健全化判断比率'!B30)</f>
        <v>後期高齢者医療事業特別会計</v>
      </c>
      <c r="X36" s="372"/>
      <c r="Y36" s="372"/>
      <c r="Z36" s="372"/>
      <c r="AA36" s="372"/>
      <c r="AB36" s="372"/>
      <c r="AC36" s="372"/>
      <c r="AD36" s="372"/>
      <c r="AE36" s="372"/>
      <c r="AF36" s="372"/>
      <c r="AG36" s="372"/>
      <c r="AH36" s="372"/>
      <c r="AI36" s="372"/>
      <c r="AJ36" s="372"/>
      <c r="AK36" s="372"/>
      <c r="AL36" s="165"/>
      <c r="AM36" s="373">
        <f t="shared" si="0"/>
        <v>10</v>
      </c>
      <c r="AN36" s="373"/>
      <c r="AO36" s="372" t="str">
        <f>IF('各会計、関係団体の財政状況及び健全化判断比率'!B34="","",'各会計、関係団体の財政状況及び健全化判断比率'!B34)</f>
        <v>工業用水道事業会計</v>
      </c>
      <c r="AP36" s="372"/>
      <c r="AQ36" s="372"/>
      <c r="AR36" s="372"/>
      <c r="AS36" s="372"/>
      <c r="AT36" s="372"/>
      <c r="AU36" s="372"/>
      <c r="AV36" s="372"/>
      <c r="AW36" s="372"/>
      <c r="AX36" s="372"/>
      <c r="AY36" s="372"/>
      <c r="AZ36" s="372"/>
      <c r="BA36" s="372"/>
      <c r="BB36" s="372"/>
      <c r="BC36" s="372"/>
      <c r="BD36" s="165"/>
      <c r="BE36" s="373">
        <f t="shared" si="1"/>
        <v>15</v>
      </c>
      <c r="BF36" s="373"/>
      <c r="BG36" s="372" t="str">
        <f>IF('各会計、関係団体の財政状況及び健全化判断比率'!B39="","",'各会計、関係団体の財政状況及び健全化判断比率'!B39)</f>
        <v>市営浄化槽事業特別会計</v>
      </c>
      <c r="BH36" s="372"/>
      <c r="BI36" s="372"/>
      <c r="BJ36" s="372"/>
      <c r="BK36" s="372"/>
      <c r="BL36" s="372"/>
      <c r="BM36" s="372"/>
      <c r="BN36" s="372"/>
      <c r="BO36" s="372"/>
      <c r="BP36" s="372"/>
      <c r="BQ36" s="372"/>
      <c r="BR36" s="372"/>
      <c r="BS36" s="372"/>
      <c r="BT36" s="372"/>
      <c r="BU36" s="372"/>
      <c r="BV36" s="165"/>
      <c r="BW36" s="373">
        <f t="shared" si="2"/>
        <v>18</v>
      </c>
      <c r="BX36" s="373"/>
      <c r="BY36" s="372" t="str">
        <f>IF('各会計、関係団体の財政状況及び健全化判断比率'!B70="","",'各会計、関係団体の財政状況及び健全化判断比率'!B70)</f>
        <v>三重県市町総合事務組合（デジタル地図特別会計）</v>
      </c>
      <c r="BZ36" s="372"/>
      <c r="CA36" s="372"/>
      <c r="CB36" s="372"/>
      <c r="CC36" s="372"/>
      <c r="CD36" s="372"/>
      <c r="CE36" s="372"/>
      <c r="CF36" s="372"/>
      <c r="CG36" s="372"/>
      <c r="CH36" s="372"/>
      <c r="CI36" s="372"/>
      <c r="CJ36" s="372"/>
      <c r="CK36" s="372"/>
      <c r="CL36" s="372"/>
      <c r="CM36" s="372"/>
      <c r="CN36" s="165"/>
      <c r="CO36" s="373">
        <f t="shared" si="3"/>
        <v>28</v>
      </c>
      <c r="CP36" s="373"/>
      <c r="CQ36" s="372" t="str">
        <f>IF('各会計、関係団体の財政状況及び健全化判断比率'!BS9="","",'各会計、関係団体の財政状況及び健全化判断比率'!BS9)</f>
        <v>伊勢湾ヘリポート</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f t="shared" si="4"/>
        <v>7</v>
      </c>
      <c r="V37" s="373"/>
      <c r="W37" s="372" t="str">
        <f>IF('各会計、関係団体の財政状況及び健全化判断比率'!B31="","",'各会計、関係団体の財政状況及び健全化判断比率'!B31)</f>
        <v>モーターボート競走事業特別会計</v>
      </c>
      <c r="X37" s="372"/>
      <c r="Y37" s="372"/>
      <c r="Z37" s="372"/>
      <c r="AA37" s="372"/>
      <c r="AB37" s="372"/>
      <c r="AC37" s="372"/>
      <c r="AD37" s="372"/>
      <c r="AE37" s="372"/>
      <c r="AF37" s="372"/>
      <c r="AG37" s="372"/>
      <c r="AH37" s="372"/>
      <c r="AI37" s="372"/>
      <c r="AJ37" s="372"/>
      <c r="AK37" s="372"/>
      <c r="AL37" s="165"/>
      <c r="AM37" s="373">
        <f t="shared" si="0"/>
        <v>11</v>
      </c>
      <c r="AN37" s="373"/>
      <c r="AO37" s="372" t="str">
        <f>IF('各会計、関係団体の財政状況及び健全化判断比率'!B35="","",'各会計、関係団体の財政状況及び健全化判断比率'!B35)</f>
        <v>駐車場事業会計</v>
      </c>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19</v>
      </c>
      <c r="BX37" s="373"/>
      <c r="BY37" s="372" t="str">
        <f>IF('各会計、関係団体の財政状況及び健全化判断比率'!B71="","",'各会計、関係団体の財政状況及び健全化判断比率'!B71)</f>
        <v>三重県市町総合事務組合（物品特別会計）</v>
      </c>
      <c r="BZ37" s="372"/>
      <c r="CA37" s="372"/>
      <c r="CB37" s="372"/>
      <c r="CC37" s="372"/>
      <c r="CD37" s="372"/>
      <c r="CE37" s="372"/>
      <c r="CF37" s="372"/>
      <c r="CG37" s="372"/>
      <c r="CH37" s="372"/>
      <c r="CI37" s="372"/>
      <c r="CJ37" s="372"/>
      <c r="CK37" s="372"/>
      <c r="CL37" s="372"/>
      <c r="CM37" s="372"/>
      <c r="CN37" s="165"/>
      <c r="CO37" s="373">
        <f t="shared" si="3"/>
        <v>29</v>
      </c>
      <c r="CP37" s="373"/>
      <c r="CQ37" s="372" t="str">
        <f>IF('各会計、関係団体の財政状況及び健全化判断比率'!BS10="","",'各会計、関係団体の財政状況及び健全化判断比率'!BS10)</f>
        <v>まちづくり津夢時風</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f t="shared" si="0"/>
        <v>12</v>
      </c>
      <c r="AN38" s="373"/>
      <c r="AO38" s="372" t="str">
        <f>IF('各会計、関係団体の財政状況及び健全化判断比率'!B36="","",'各会計、関係団体の財政状況及び健全化判断比率'!B36)</f>
        <v>下水道事業会計</v>
      </c>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20</v>
      </c>
      <c r="BX38" s="373"/>
      <c r="BY38" s="372" t="str">
        <f>IF('各会計、関係団体の財政状況及び健全化判断比率'!B72="","",'各会計、関係団体の財政状況及び健全化判断比率'!B72)</f>
        <v>三重県市町総合事務組合（退職手当特別会計）</v>
      </c>
      <c r="BZ38" s="372"/>
      <c r="CA38" s="372"/>
      <c r="CB38" s="372"/>
      <c r="CC38" s="372"/>
      <c r="CD38" s="372"/>
      <c r="CE38" s="372"/>
      <c r="CF38" s="372"/>
      <c r="CG38" s="372"/>
      <c r="CH38" s="372"/>
      <c r="CI38" s="372"/>
      <c r="CJ38" s="372"/>
      <c r="CK38" s="372"/>
      <c r="CL38" s="372"/>
      <c r="CM38" s="372"/>
      <c r="CN38" s="165"/>
      <c r="CO38" s="373">
        <f t="shared" si="3"/>
        <v>30</v>
      </c>
      <c r="CP38" s="373"/>
      <c r="CQ38" s="372" t="str">
        <f>IF('各会計、関係団体の財政状況及び健全化判断比率'!BS11="","",'各会計、関係団体の財政状況及び健全化判断比率'!BS11)</f>
        <v>津センターパレス</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21</v>
      </c>
      <c r="BX39" s="373"/>
      <c r="BY39" s="372" t="str">
        <f>IF('各会計、関係団体の財政状況及び健全化判断比率'!B73="","",'各会計、関係団体の財政状況及び健全化判断比率'!B73)</f>
        <v>三重県市町総合事務組合（消防救急無線特別会計）</v>
      </c>
      <c r="BZ39" s="372"/>
      <c r="CA39" s="372"/>
      <c r="CB39" s="372"/>
      <c r="CC39" s="372"/>
      <c r="CD39" s="372"/>
      <c r="CE39" s="372"/>
      <c r="CF39" s="372"/>
      <c r="CG39" s="372"/>
      <c r="CH39" s="372"/>
      <c r="CI39" s="372"/>
      <c r="CJ39" s="372"/>
      <c r="CK39" s="372"/>
      <c r="CL39" s="372"/>
      <c r="CM39" s="372"/>
      <c r="CN39" s="165"/>
      <c r="CO39" s="373">
        <f t="shared" si="3"/>
        <v>31</v>
      </c>
      <c r="CP39" s="373"/>
      <c r="CQ39" s="372" t="str">
        <f>IF('各会計、関係団体の財政状況及び健全化判断比率'!BS12="","",'各会計、関係団体の財政状況及び健全化判断比率'!BS12)</f>
        <v>津サイエンスプラザ</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22</v>
      </c>
      <c r="BX40" s="373"/>
      <c r="BY40" s="372" t="str">
        <f>IF('各会計、関係団体の財政状況及び健全化判断比率'!B74="","",'各会計、関係団体の財政状況及び健全化判断比率'!B74)</f>
        <v>三重県市町総合事務組合（公平委員会特別会計）</v>
      </c>
      <c r="BZ40" s="372"/>
      <c r="CA40" s="372"/>
      <c r="CB40" s="372"/>
      <c r="CC40" s="372"/>
      <c r="CD40" s="372"/>
      <c r="CE40" s="372"/>
      <c r="CF40" s="372"/>
      <c r="CG40" s="372"/>
      <c r="CH40" s="372"/>
      <c r="CI40" s="372"/>
      <c r="CJ40" s="372"/>
      <c r="CK40" s="372"/>
      <c r="CL40" s="372"/>
      <c r="CM40" s="372"/>
      <c r="CN40" s="165"/>
      <c r="CO40" s="373">
        <f t="shared" si="3"/>
        <v>32</v>
      </c>
      <c r="CP40" s="373"/>
      <c r="CQ40" s="372" t="str">
        <f>IF('各会計、関係団体の財政状況及び健全化判断比率'!BS13="","",'各会計、関係団体の財政状況及び健全化判断比率'!BS13)</f>
        <v>津市土地開発公社</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23</v>
      </c>
      <c r="BX41" s="373"/>
      <c r="BY41" s="372" t="str">
        <f>IF('各会計、関係団体の財政状況及び健全化判断比率'!B75="","",'各会計、関係団体の財政状況及び健全化判断比率'!B75)</f>
        <v>三重地方税管理回収機構（一般会計）</v>
      </c>
      <c r="BZ41" s="372"/>
      <c r="CA41" s="372"/>
      <c r="CB41" s="372"/>
      <c r="CC41" s="372"/>
      <c r="CD41" s="372"/>
      <c r="CE41" s="372"/>
      <c r="CF41" s="372"/>
      <c r="CG41" s="372"/>
      <c r="CH41" s="372"/>
      <c r="CI41" s="372"/>
      <c r="CJ41" s="372"/>
      <c r="CK41" s="372"/>
      <c r="CL41" s="372"/>
      <c r="CM41" s="372"/>
      <c r="CN41" s="165"/>
      <c r="CO41" s="373">
        <f t="shared" si="3"/>
        <v>33</v>
      </c>
      <c r="CP41" s="373"/>
      <c r="CQ41" s="372" t="str">
        <f>IF('各会計、関係団体の財政状況及び健全化判断比率'!BS14="","",'各会計、関係団体の財政状況及び健全化判断比率'!BS14)</f>
        <v>青山高原保健休養地管理</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24</v>
      </c>
      <c r="BX42" s="373"/>
      <c r="BY42" s="372" t="str">
        <f>IF('各会計、関係団体の財政状況及び健全化判断比率'!B76="","",'各会計、関係団体の財政状況及び健全化判断比率'!B76)</f>
        <v>三重地方税管理回収機構（滞納整理拡充事業特別会計）</v>
      </c>
      <c r="BZ42" s="372"/>
      <c r="CA42" s="372"/>
      <c r="CB42" s="372"/>
      <c r="CC42" s="372"/>
      <c r="CD42" s="372"/>
      <c r="CE42" s="372"/>
      <c r="CF42" s="372"/>
      <c r="CG42" s="372"/>
      <c r="CH42" s="372"/>
      <c r="CI42" s="372"/>
      <c r="CJ42" s="372"/>
      <c r="CK42" s="372"/>
      <c r="CL42" s="372"/>
      <c r="CM42" s="372"/>
      <c r="CN42" s="165"/>
      <c r="CO42" s="373">
        <f t="shared" si="3"/>
        <v>34</v>
      </c>
      <c r="CP42" s="373"/>
      <c r="CQ42" s="372" t="str">
        <f>IF('各会計、関係団体の財政状況及び健全化判断比率'!BS15="","",'各会計、関係団体の財政状況及び健全化判断比率'!BS15)</f>
        <v>美杉の家建設</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25</v>
      </c>
      <c r="BX43" s="373"/>
      <c r="BY43" s="372" t="str">
        <f>IF('各会計、関係団体の財政状況及び健全化判断比率'!B77="","",'各会計、関係団体の財政状況及び健全化判断比率'!B77)</f>
        <v>三重県後期高齢者医療広域連合（一般会計）</v>
      </c>
      <c r="BZ43" s="372"/>
      <c r="CA43" s="372"/>
      <c r="CB43" s="372"/>
      <c r="CC43" s="372"/>
      <c r="CD43" s="372"/>
      <c r="CE43" s="372"/>
      <c r="CF43" s="372"/>
      <c r="CG43" s="372"/>
      <c r="CH43" s="372"/>
      <c r="CI43" s="372"/>
      <c r="CJ43" s="372"/>
      <c r="CK43" s="372"/>
      <c r="CL43" s="372"/>
      <c r="CM43" s="372"/>
      <c r="CN43" s="165"/>
      <c r="CO43" s="373">
        <f t="shared" si="3"/>
        <v>35</v>
      </c>
      <c r="CP43" s="373"/>
      <c r="CQ43" s="372" t="str">
        <f>IF('各会計、関係団体の財政状況及び健全化判断比率'!BS16="","",'各会計、関係団体の財政状況及び健全化判断比率'!BS16)</f>
        <v>美杉観光開発</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186</v>
      </c>
    </row>
    <row r="50" spans="5:5" x14ac:dyDescent="0.15">
      <c r="E50" s="139" t="s">
        <v>187</v>
      </c>
    </row>
    <row r="51" spans="5:5" x14ac:dyDescent="0.15">
      <c r="E51" s="139" t="s">
        <v>188</v>
      </c>
    </row>
    <row r="52" spans="5:5" x14ac:dyDescent="0.15">
      <c r="E52" s="139" t="s">
        <v>189</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0" zoomScaleNormal="5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81" t="s">
        <v>533</v>
      </c>
      <c r="D34" s="1181"/>
      <c r="E34" s="1182"/>
      <c r="F34" s="32">
        <v>9.43</v>
      </c>
      <c r="G34" s="33">
        <v>9.5399999999999991</v>
      </c>
      <c r="H34" s="33">
        <v>9.01</v>
      </c>
      <c r="I34" s="33">
        <v>9.02</v>
      </c>
      <c r="J34" s="34">
        <v>8.65</v>
      </c>
      <c r="K34" s="22"/>
      <c r="L34" s="22"/>
      <c r="M34" s="22"/>
      <c r="N34" s="22"/>
      <c r="O34" s="22"/>
      <c r="P34" s="22"/>
    </row>
    <row r="35" spans="1:16" ht="39" customHeight="1" x14ac:dyDescent="0.15">
      <c r="A35" s="22"/>
      <c r="B35" s="35"/>
      <c r="C35" s="1175" t="s">
        <v>534</v>
      </c>
      <c r="D35" s="1176"/>
      <c r="E35" s="1177"/>
      <c r="F35" s="36">
        <v>4.84</v>
      </c>
      <c r="G35" s="37">
        <v>2.3199999999999998</v>
      </c>
      <c r="H35" s="37">
        <v>2.75</v>
      </c>
      <c r="I35" s="37">
        <v>0.8</v>
      </c>
      <c r="J35" s="38">
        <v>0.83</v>
      </c>
      <c r="K35" s="22"/>
      <c r="L35" s="22"/>
      <c r="M35" s="22"/>
      <c r="N35" s="22"/>
      <c r="O35" s="22"/>
      <c r="P35" s="22"/>
    </row>
    <row r="36" spans="1:16" ht="39" customHeight="1" x14ac:dyDescent="0.15">
      <c r="A36" s="22"/>
      <c r="B36" s="35"/>
      <c r="C36" s="1175" t="s">
        <v>535</v>
      </c>
      <c r="D36" s="1176"/>
      <c r="E36" s="1177"/>
      <c r="F36" s="36" t="s">
        <v>486</v>
      </c>
      <c r="G36" s="37" t="s">
        <v>486</v>
      </c>
      <c r="H36" s="37" t="s">
        <v>486</v>
      </c>
      <c r="I36" s="37" t="s">
        <v>486</v>
      </c>
      <c r="J36" s="38">
        <v>0.5</v>
      </c>
      <c r="K36" s="22"/>
      <c r="L36" s="22"/>
      <c r="M36" s="22"/>
      <c r="N36" s="22"/>
      <c r="O36" s="22"/>
      <c r="P36" s="22"/>
    </row>
    <row r="37" spans="1:16" ht="39" customHeight="1" x14ac:dyDescent="0.15">
      <c r="A37" s="22"/>
      <c r="B37" s="35"/>
      <c r="C37" s="1175" t="s">
        <v>536</v>
      </c>
      <c r="D37" s="1176"/>
      <c r="E37" s="1177"/>
      <c r="F37" s="36">
        <v>0.4</v>
      </c>
      <c r="G37" s="37">
        <v>0.39</v>
      </c>
      <c r="H37" s="37">
        <v>0.39</v>
      </c>
      <c r="I37" s="37">
        <v>0.37</v>
      </c>
      <c r="J37" s="38">
        <v>0.37</v>
      </c>
      <c r="K37" s="22"/>
      <c r="L37" s="22"/>
      <c r="M37" s="22"/>
      <c r="N37" s="22"/>
      <c r="O37" s="22"/>
      <c r="P37" s="22"/>
    </row>
    <row r="38" spans="1:16" ht="39" customHeight="1" x14ac:dyDescent="0.15">
      <c r="A38" s="22"/>
      <c r="B38" s="35"/>
      <c r="C38" s="1175" t="s">
        <v>537</v>
      </c>
      <c r="D38" s="1176"/>
      <c r="E38" s="1177"/>
      <c r="F38" s="36">
        <v>0.17</v>
      </c>
      <c r="G38" s="37">
        <v>0.33</v>
      </c>
      <c r="H38" s="37">
        <v>0.31</v>
      </c>
      <c r="I38" s="37">
        <v>0.3</v>
      </c>
      <c r="J38" s="38">
        <v>0.36</v>
      </c>
      <c r="K38" s="22"/>
      <c r="L38" s="22"/>
      <c r="M38" s="22"/>
      <c r="N38" s="22"/>
      <c r="O38" s="22"/>
      <c r="P38" s="22"/>
    </row>
    <row r="39" spans="1:16" ht="39" customHeight="1" x14ac:dyDescent="0.15">
      <c r="A39" s="22"/>
      <c r="B39" s="35"/>
      <c r="C39" s="1175" t="s">
        <v>538</v>
      </c>
      <c r="D39" s="1176"/>
      <c r="E39" s="1177"/>
      <c r="F39" s="36">
        <v>0.38</v>
      </c>
      <c r="G39" s="37">
        <v>0.61</v>
      </c>
      <c r="H39" s="37">
        <v>0.57999999999999996</v>
      </c>
      <c r="I39" s="37">
        <v>0.59</v>
      </c>
      <c r="J39" s="38">
        <v>0.34</v>
      </c>
      <c r="K39" s="22"/>
      <c r="L39" s="22"/>
      <c r="M39" s="22"/>
      <c r="N39" s="22"/>
      <c r="O39" s="22"/>
      <c r="P39" s="22"/>
    </row>
    <row r="40" spans="1:16" ht="39" customHeight="1" x14ac:dyDescent="0.15">
      <c r="A40" s="22"/>
      <c r="B40" s="35"/>
      <c r="C40" s="1175" t="s">
        <v>539</v>
      </c>
      <c r="D40" s="1176"/>
      <c r="E40" s="1177"/>
      <c r="F40" s="36">
        <v>0.2</v>
      </c>
      <c r="G40" s="37">
        <v>0.17</v>
      </c>
      <c r="H40" s="37">
        <v>0.18</v>
      </c>
      <c r="I40" s="37">
        <v>0.19</v>
      </c>
      <c r="J40" s="38">
        <v>0.21</v>
      </c>
      <c r="K40" s="22"/>
      <c r="L40" s="22"/>
      <c r="M40" s="22"/>
      <c r="N40" s="22"/>
      <c r="O40" s="22"/>
      <c r="P40" s="22"/>
    </row>
    <row r="41" spans="1:16" ht="39" customHeight="1" x14ac:dyDescent="0.15">
      <c r="A41" s="22"/>
      <c r="B41" s="35"/>
      <c r="C41" s="1175" t="s">
        <v>540</v>
      </c>
      <c r="D41" s="1176"/>
      <c r="E41" s="1177"/>
      <c r="F41" s="36">
        <v>0.13</v>
      </c>
      <c r="G41" s="37">
        <v>0.15</v>
      </c>
      <c r="H41" s="37">
        <v>0.06</v>
      </c>
      <c r="I41" s="37">
        <v>0.06</v>
      </c>
      <c r="J41" s="38">
        <v>0.06</v>
      </c>
      <c r="K41" s="22"/>
      <c r="L41" s="22"/>
      <c r="M41" s="22"/>
      <c r="N41" s="22"/>
      <c r="O41" s="22"/>
      <c r="P41" s="22"/>
    </row>
    <row r="42" spans="1:16" ht="39" customHeight="1" x14ac:dyDescent="0.15">
      <c r="A42" s="22"/>
      <c r="B42" s="39"/>
      <c r="C42" s="1175" t="s">
        <v>541</v>
      </c>
      <c r="D42" s="1176"/>
      <c r="E42" s="1177"/>
      <c r="F42" s="36" t="s">
        <v>486</v>
      </c>
      <c r="G42" s="37" t="s">
        <v>486</v>
      </c>
      <c r="H42" s="37" t="s">
        <v>486</v>
      </c>
      <c r="I42" s="37" t="s">
        <v>486</v>
      </c>
      <c r="J42" s="38" t="s">
        <v>486</v>
      </c>
      <c r="K42" s="22"/>
      <c r="L42" s="22"/>
      <c r="M42" s="22"/>
      <c r="N42" s="22"/>
      <c r="O42" s="22"/>
      <c r="P42" s="22"/>
    </row>
    <row r="43" spans="1:16" ht="39" customHeight="1" thickBot="1" x14ac:dyDescent="0.2">
      <c r="A43" s="22"/>
      <c r="B43" s="40"/>
      <c r="C43" s="1178" t="s">
        <v>542</v>
      </c>
      <c r="D43" s="1179"/>
      <c r="E43" s="1180"/>
      <c r="F43" s="41">
        <v>0.49</v>
      </c>
      <c r="G43" s="42">
        <v>0.53</v>
      </c>
      <c r="H43" s="42">
        <v>0.61</v>
      </c>
      <c r="I43" s="42">
        <v>0.27</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91" t="s">
        <v>11</v>
      </c>
      <c r="C45" s="1192"/>
      <c r="D45" s="58"/>
      <c r="E45" s="1197" t="s">
        <v>12</v>
      </c>
      <c r="F45" s="1197"/>
      <c r="G45" s="1197"/>
      <c r="H45" s="1197"/>
      <c r="I45" s="1197"/>
      <c r="J45" s="1198"/>
      <c r="K45" s="59">
        <v>12220</v>
      </c>
      <c r="L45" s="60">
        <v>11458</v>
      </c>
      <c r="M45" s="60">
        <v>11070</v>
      </c>
      <c r="N45" s="60">
        <v>10707</v>
      </c>
      <c r="O45" s="61">
        <v>9592</v>
      </c>
      <c r="P45" s="48"/>
      <c r="Q45" s="48"/>
      <c r="R45" s="48"/>
      <c r="S45" s="48"/>
      <c r="T45" s="48"/>
      <c r="U45" s="48"/>
    </row>
    <row r="46" spans="1:21" ht="30.75" customHeight="1" x14ac:dyDescent="0.15">
      <c r="A46" s="48"/>
      <c r="B46" s="1193"/>
      <c r="C46" s="1194"/>
      <c r="D46" s="62"/>
      <c r="E46" s="1185" t="s">
        <v>13</v>
      </c>
      <c r="F46" s="1185"/>
      <c r="G46" s="1185"/>
      <c r="H46" s="1185"/>
      <c r="I46" s="1185"/>
      <c r="J46" s="1186"/>
      <c r="K46" s="63" t="s">
        <v>486</v>
      </c>
      <c r="L46" s="64" t="s">
        <v>486</v>
      </c>
      <c r="M46" s="64" t="s">
        <v>486</v>
      </c>
      <c r="N46" s="64" t="s">
        <v>486</v>
      </c>
      <c r="O46" s="65" t="s">
        <v>486</v>
      </c>
      <c r="P46" s="48"/>
      <c r="Q46" s="48"/>
      <c r="R46" s="48"/>
      <c r="S46" s="48"/>
      <c r="T46" s="48"/>
      <c r="U46" s="48"/>
    </row>
    <row r="47" spans="1:21" ht="30.75" customHeight="1" x14ac:dyDescent="0.15">
      <c r="A47" s="48"/>
      <c r="B47" s="1193"/>
      <c r="C47" s="1194"/>
      <c r="D47" s="62"/>
      <c r="E47" s="1185" t="s">
        <v>14</v>
      </c>
      <c r="F47" s="1185"/>
      <c r="G47" s="1185"/>
      <c r="H47" s="1185"/>
      <c r="I47" s="1185"/>
      <c r="J47" s="1186"/>
      <c r="K47" s="63" t="s">
        <v>486</v>
      </c>
      <c r="L47" s="64" t="s">
        <v>486</v>
      </c>
      <c r="M47" s="64" t="s">
        <v>486</v>
      </c>
      <c r="N47" s="64" t="s">
        <v>486</v>
      </c>
      <c r="O47" s="65" t="s">
        <v>486</v>
      </c>
      <c r="P47" s="48"/>
      <c r="Q47" s="48"/>
      <c r="R47" s="48"/>
      <c r="S47" s="48"/>
      <c r="T47" s="48"/>
      <c r="U47" s="48"/>
    </row>
    <row r="48" spans="1:21" ht="30.75" customHeight="1" x14ac:dyDescent="0.15">
      <c r="A48" s="48"/>
      <c r="B48" s="1193"/>
      <c r="C48" s="1194"/>
      <c r="D48" s="62"/>
      <c r="E48" s="1185" t="s">
        <v>15</v>
      </c>
      <c r="F48" s="1185"/>
      <c r="G48" s="1185"/>
      <c r="H48" s="1185"/>
      <c r="I48" s="1185"/>
      <c r="J48" s="1186"/>
      <c r="K48" s="63">
        <v>4491</v>
      </c>
      <c r="L48" s="64">
        <v>4502</v>
      </c>
      <c r="M48" s="64">
        <v>4760</v>
      </c>
      <c r="N48" s="64">
        <v>4908</v>
      </c>
      <c r="O48" s="65">
        <v>5413</v>
      </c>
      <c r="P48" s="48"/>
      <c r="Q48" s="48"/>
      <c r="R48" s="48"/>
      <c r="S48" s="48"/>
      <c r="T48" s="48"/>
      <c r="U48" s="48"/>
    </row>
    <row r="49" spans="1:21" ht="30.75" customHeight="1" x14ac:dyDescent="0.15">
      <c r="A49" s="48"/>
      <c r="B49" s="1193"/>
      <c r="C49" s="1194"/>
      <c r="D49" s="62"/>
      <c r="E49" s="1185" t="s">
        <v>16</v>
      </c>
      <c r="F49" s="1185"/>
      <c r="G49" s="1185"/>
      <c r="H49" s="1185"/>
      <c r="I49" s="1185"/>
      <c r="J49" s="1186"/>
      <c r="K49" s="63" t="s">
        <v>486</v>
      </c>
      <c r="L49" s="64" t="s">
        <v>486</v>
      </c>
      <c r="M49" s="64" t="s">
        <v>486</v>
      </c>
      <c r="N49" s="64" t="s">
        <v>486</v>
      </c>
      <c r="O49" s="65">
        <v>5</v>
      </c>
      <c r="P49" s="48"/>
      <c r="Q49" s="48"/>
      <c r="R49" s="48"/>
      <c r="S49" s="48"/>
      <c r="T49" s="48"/>
      <c r="U49" s="48"/>
    </row>
    <row r="50" spans="1:21" ht="30.75" customHeight="1" x14ac:dyDescent="0.15">
      <c r="A50" s="48"/>
      <c r="B50" s="1193"/>
      <c r="C50" s="1194"/>
      <c r="D50" s="62"/>
      <c r="E50" s="1185" t="s">
        <v>17</v>
      </c>
      <c r="F50" s="1185"/>
      <c r="G50" s="1185"/>
      <c r="H50" s="1185"/>
      <c r="I50" s="1185"/>
      <c r="J50" s="1186"/>
      <c r="K50" s="63">
        <v>613</v>
      </c>
      <c r="L50" s="64">
        <v>586</v>
      </c>
      <c r="M50" s="64">
        <v>560</v>
      </c>
      <c r="N50" s="64">
        <v>2783</v>
      </c>
      <c r="O50" s="65">
        <v>357</v>
      </c>
      <c r="P50" s="48"/>
      <c r="Q50" s="48"/>
      <c r="R50" s="48"/>
      <c r="S50" s="48"/>
      <c r="T50" s="48"/>
      <c r="U50" s="48"/>
    </row>
    <row r="51" spans="1:21" ht="30.75" customHeight="1" x14ac:dyDescent="0.15">
      <c r="A51" s="48"/>
      <c r="B51" s="1195"/>
      <c r="C51" s="1196"/>
      <c r="D51" s="66"/>
      <c r="E51" s="1185" t="s">
        <v>18</v>
      </c>
      <c r="F51" s="1185"/>
      <c r="G51" s="1185"/>
      <c r="H51" s="1185"/>
      <c r="I51" s="1185"/>
      <c r="J51" s="1186"/>
      <c r="K51" s="63" t="s">
        <v>486</v>
      </c>
      <c r="L51" s="64">
        <v>0</v>
      </c>
      <c r="M51" s="64" t="s">
        <v>486</v>
      </c>
      <c r="N51" s="64">
        <v>0</v>
      </c>
      <c r="O51" s="65">
        <v>0</v>
      </c>
      <c r="P51" s="48"/>
      <c r="Q51" s="48"/>
      <c r="R51" s="48"/>
      <c r="S51" s="48"/>
      <c r="T51" s="48"/>
      <c r="U51" s="48"/>
    </row>
    <row r="52" spans="1:21" ht="30.75" customHeight="1" x14ac:dyDescent="0.15">
      <c r="A52" s="48"/>
      <c r="B52" s="1183" t="s">
        <v>19</v>
      </c>
      <c r="C52" s="1184"/>
      <c r="D52" s="66"/>
      <c r="E52" s="1185" t="s">
        <v>20</v>
      </c>
      <c r="F52" s="1185"/>
      <c r="G52" s="1185"/>
      <c r="H52" s="1185"/>
      <c r="I52" s="1185"/>
      <c r="J52" s="1186"/>
      <c r="K52" s="63">
        <v>11740</v>
      </c>
      <c r="L52" s="64">
        <v>11527</v>
      </c>
      <c r="M52" s="64">
        <v>11691</v>
      </c>
      <c r="N52" s="64">
        <v>12210</v>
      </c>
      <c r="O52" s="65">
        <v>11834</v>
      </c>
      <c r="P52" s="48"/>
      <c r="Q52" s="48"/>
      <c r="R52" s="48"/>
      <c r="S52" s="48"/>
      <c r="T52" s="48"/>
      <c r="U52" s="48"/>
    </row>
    <row r="53" spans="1:21" ht="30.75" customHeight="1" thickBot="1" x14ac:dyDescent="0.2">
      <c r="A53" s="48"/>
      <c r="B53" s="1187" t="s">
        <v>21</v>
      </c>
      <c r="C53" s="1188"/>
      <c r="D53" s="67"/>
      <c r="E53" s="1189" t="s">
        <v>22</v>
      </c>
      <c r="F53" s="1189"/>
      <c r="G53" s="1189"/>
      <c r="H53" s="1189"/>
      <c r="I53" s="1189"/>
      <c r="J53" s="1190"/>
      <c r="K53" s="68">
        <v>5584</v>
      </c>
      <c r="L53" s="69">
        <v>5019</v>
      </c>
      <c r="M53" s="69">
        <v>4699</v>
      </c>
      <c r="N53" s="69">
        <v>6188</v>
      </c>
      <c r="O53" s="70">
        <v>3533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211" t="s">
        <v>24</v>
      </c>
      <c r="C41" s="1212"/>
      <c r="D41" s="81"/>
      <c r="E41" s="1213" t="s">
        <v>25</v>
      </c>
      <c r="F41" s="1213"/>
      <c r="G41" s="1213"/>
      <c r="H41" s="1214"/>
      <c r="I41" s="82">
        <v>93780</v>
      </c>
      <c r="J41" s="83">
        <v>92083</v>
      </c>
      <c r="K41" s="83">
        <v>94581</v>
      </c>
      <c r="L41" s="83">
        <v>97135</v>
      </c>
      <c r="M41" s="84">
        <v>102664</v>
      </c>
    </row>
    <row r="42" spans="2:13" ht="27.75" customHeight="1" x14ac:dyDescent="0.15">
      <c r="B42" s="1201"/>
      <c r="C42" s="1202"/>
      <c r="D42" s="85"/>
      <c r="E42" s="1205" t="s">
        <v>26</v>
      </c>
      <c r="F42" s="1205"/>
      <c r="G42" s="1205"/>
      <c r="H42" s="1206"/>
      <c r="I42" s="86">
        <v>2532</v>
      </c>
      <c r="J42" s="87">
        <v>4353</v>
      </c>
      <c r="K42" s="87">
        <v>3804</v>
      </c>
      <c r="L42" s="87">
        <v>1353</v>
      </c>
      <c r="M42" s="88">
        <v>1216</v>
      </c>
    </row>
    <row r="43" spans="2:13" ht="27.75" customHeight="1" x14ac:dyDescent="0.15">
      <c r="B43" s="1201"/>
      <c r="C43" s="1202"/>
      <c r="D43" s="85"/>
      <c r="E43" s="1205" t="s">
        <v>27</v>
      </c>
      <c r="F43" s="1205"/>
      <c r="G43" s="1205"/>
      <c r="H43" s="1206"/>
      <c r="I43" s="86">
        <v>72002</v>
      </c>
      <c r="J43" s="87">
        <v>72318</v>
      </c>
      <c r="K43" s="87">
        <v>72809</v>
      </c>
      <c r="L43" s="87">
        <v>71485</v>
      </c>
      <c r="M43" s="88">
        <v>71568</v>
      </c>
    </row>
    <row r="44" spans="2:13" ht="27.75" customHeight="1" x14ac:dyDescent="0.15">
      <c r="B44" s="1201"/>
      <c r="C44" s="1202"/>
      <c r="D44" s="85"/>
      <c r="E44" s="1205" t="s">
        <v>28</v>
      </c>
      <c r="F44" s="1205"/>
      <c r="G44" s="1205"/>
      <c r="H44" s="1206"/>
      <c r="I44" s="86" t="s">
        <v>486</v>
      </c>
      <c r="J44" s="87" t="s">
        <v>486</v>
      </c>
      <c r="K44" s="87">
        <v>69</v>
      </c>
      <c r="L44" s="87">
        <v>131</v>
      </c>
      <c r="M44" s="88">
        <v>124</v>
      </c>
    </row>
    <row r="45" spans="2:13" ht="27.75" customHeight="1" x14ac:dyDescent="0.15">
      <c r="B45" s="1201"/>
      <c r="C45" s="1202"/>
      <c r="D45" s="85"/>
      <c r="E45" s="1205" t="s">
        <v>29</v>
      </c>
      <c r="F45" s="1205"/>
      <c r="G45" s="1205"/>
      <c r="H45" s="1206"/>
      <c r="I45" s="86">
        <v>25260</v>
      </c>
      <c r="J45" s="87">
        <v>25576</v>
      </c>
      <c r="K45" s="87">
        <v>24236</v>
      </c>
      <c r="L45" s="87">
        <v>23561</v>
      </c>
      <c r="M45" s="88">
        <v>22544</v>
      </c>
    </row>
    <row r="46" spans="2:13" ht="27.75" customHeight="1" x14ac:dyDescent="0.15">
      <c r="B46" s="1201"/>
      <c r="C46" s="1202"/>
      <c r="D46" s="85"/>
      <c r="E46" s="1205" t="s">
        <v>30</v>
      </c>
      <c r="F46" s="1205"/>
      <c r="G46" s="1205"/>
      <c r="H46" s="1206"/>
      <c r="I46" s="86">
        <v>1989</v>
      </c>
      <c r="J46" s="87">
        <v>2084</v>
      </c>
      <c r="K46" s="87">
        <v>2037</v>
      </c>
      <c r="L46" s="87">
        <v>1831</v>
      </c>
      <c r="M46" s="88">
        <v>1410</v>
      </c>
    </row>
    <row r="47" spans="2:13" ht="27.75" customHeight="1" x14ac:dyDescent="0.15">
      <c r="B47" s="1201"/>
      <c r="C47" s="1202"/>
      <c r="D47" s="85"/>
      <c r="E47" s="1205" t="s">
        <v>31</v>
      </c>
      <c r="F47" s="1205"/>
      <c r="G47" s="1205"/>
      <c r="H47" s="1206"/>
      <c r="I47" s="86" t="s">
        <v>486</v>
      </c>
      <c r="J47" s="87" t="s">
        <v>486</v>
      </c>
      <c r="K47" s="87" t="s">
        <v>486</v>
      </c>
      <c r="L47" s="87" t="s">
        <v>486</v>
      </c>
      <c r="M47" s="88" t="s">
        <v>486</v>
      </c>
    </row>
    <row r="48" spans="2:13" ht="27.75" customHeight="1" x14ac:dyDescent="0.15">
      <c r="B48" s="1203"/>
      <c r="C48" s="1204"/>
      <c r="D48" s="85"/>
      <c r="E48" s="1205" t="s">
        <v>32</v>
      </c>
      <c r="F48" s="1205"/>
      <c r="G48" s="1205"/>
      <c r="H48" s="1206"/>
      <c r="I48" s="86" t="s">
        <v>486</v>
      </c>
      <c r="J48" s="87" t="s">
        <v>486</v>
      </c>
      <c r="K48" s="87" t="s">
        <v>486</v>
      </c>
      <c r="L48" s="87" t="s">
        <v>486</v>
      </c>
      <c r="M48" s="88" t="s">
        <v>486</v>
      </c>
    </row>
    <row r="49" spans="2:13" ht="27.75" customHeight="1" x14ac:dyDescent="0.15">
      <c r="B49" s="1199" t="s">
        <v>33</v>
      </c>
      <c r="C49" s="1200"/>
      <c r="D49" s="89"/>
      <c r="E49" s="1205" t="s">
        <v>34</v>
      </c>
      <c r="F49" s="1205"/>
      <c r="G49" s="1205"/>
      <c r="H49" s="1206"/>
      <c r="I49" s="86">
        <v>24120</v>
      </c>
      <c r="J49" s="87">
        <v>25571</v>
      </c>
      <c r="K49" s="87">
        <v>26367</v>
      </c>
      <c r="L49" s="87">
        <v>27399</v>
      </c>
      <c r="M49" s="88">
        <v>27795</v>
      </c>
    </row>
    <row r="50" spans="2:13" ht="27.75" customHeight="1" x14ac:dyDescent="0.15">
      <c r="B50" s="1201"/>
      <c r="C50" s="1202"/>
      <c r="D50" s="85"/>
      <c r="E50" s="1205" t="s">
        <v>35</v>
      </c>
      <c r="F50" s="1205"/>
      <c r="G50" s="1205"/>
      <c r="H50" s="1206"/>
      <c r="I50" s="86">
        <v>31273</v>
      </c>
      <c r="J50" s="87">
        <v>29510</v>
      </c>
      <c r="K50" s="87">
        <v>26625</v>
      </c>
      <c r="L50" s="87">
        <v>25104</v>
      </c>
      <c r="M50" s="88">
        <v>24611</v>
      </c>
    </row>
    <row r="51" spans="2:13" ht="27.75" customHeight="1" x14ac:dyDescent="0.15">
      <c r="B51" s="1203"/>
      <c r="C51" s="1204"/>
      <c r="D51" s="85"/>
      <c r="E51" s="1205" t="s">
        <v>36</v>
      </c>
      <c r="F51" s="1205"/>
      <c r="G51" s="1205"/>
      <c r="H51" s="1206"/>
      <c r="I51" s="86">
        <v>110853</v>
      </c>
      <c r="J51" s="87">
        <v>111524</v>
      </c>
      <c r="K51" s="87">
        <v>114824</v>
      </c>
      <c r="L51" s="87">
        <v>117289</v>
      </c>
      <c r="M51" s="88">
        <v>123147</v>
      </c>
    </row>
    <row r="52" spans="2:13" ht="27.75" customHeight="1" thickBot="1" x14ac:dyDescent="0.2">
      <c r="B52" s="1207" t="s">
        <v>37</v>
      </c>
      <c r="C52" s="1208"/>
      <c r="D52" s="90"/>
      <c r="E52" s="1209" t="s">
        <v>38</v>
      </c>
      <c r="F52" s="1209"/>
      <c r="G52" s="1209"/>
      <c r="H52" s="1210"/>
      <c r="I52" s="91">
        <v>29316</v>
      </c>
      <c r="J52" s="92">
        <v>29809</v>
      </c>
      <c r="K52" s="92">
        <v>29720</v>
      </c>
      <c r="L52" s="92">
        <v>25703</v>
      </c>
      <c r="M52" s="93">
        <v>23973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50" zoomScaleNormal="5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573</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573</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574</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575</v>
      </c>
      <c r="I42" s="352"/>
      <c r="J42" s="352"/>
      <c r="K42" s="352"/>
      <c r="L42" s="244"/>
      <c r="M42" s="244"/>
      <c r="N42" s="244"/>
      <c r="O42" s="244"/>
    </row>
    <row r="43" spans="2:17" x14ac:dyDescent="0.15">
      <c r="B43" s="248"/>
      <c r="C43" s="244"/>
      <c r="D43" s="244"/>
      <c r="E43" s="244"/>
      <c r="F43" s="244"/>
      <c r="G43" s="1251"/>
      <c r="H43" s="1228"/>
      <c r="I43" s="1228"/>
      <c r="J43" s="1228"/>
      <c r="K43" s="1228"/>
      <c r="L43" s="1228"/>
      <c r="M43" s="1228"/>
      <c r="N43" s="1228"/>
      <c r="O43" s="1229"/>
    </row>
    <row r="44" spans="2:17" x14ac:dyDescent="0.15">
      <c r="B44" s="248"/>
      <c r="C44" s="244"/>
      <c r="D44" s="244"/>
      <c r="E44" s="244"/>
      <c r="F44" s="244"/>
      <c r="G44" s="1230"/>
      <c r="H44" s="1231"/>
      <c r="I44" s="1231"/>
      <c r="J44" s="1231"/>
      <c r="K44" s="1231"/>
      <c r="L44" s="1231"/>
      <c r="M44" s="1231"/>
      <c r="N44" s="1231"/>
      <c r="O44" s="1232"/>
    </row>
    <row r="45" spans="2:17" x14ac:dyDescent="0.15">
      <c r="B45" s="248"/>
      <c r="C45" s="244"/>
      <c r="D45" s="244"/>
      <c r="E45" s="244"/>
      <c r="F45" s="244"/>
      <c r="G45" s="1230"/>
      <c r="H45" s="1231"/>
      <c r="I45" s="1231"/>
      <c r="J45" s="1231"/>
      <c r="K45" s="1231"/>
      <c r="L45" s="1231"/>
      <c r="M45" s="1231"/>
      <c r="N45" s="1231"/>
      <c r="O45" s="1232"/>
    </row>
    <row r="46" spans="2:17" x14ac:dyDescent="0.15">
      <c r="B46" s="248"/>
      <c r="C46" s="244"/>
      <c r="D46" s="244"/>
      <c r="E46" s="244"/>
      <c r="F46" s="244"/>
      <c r="G46" s="1230"/>
      <c r="H46" s="1231"/>
      <c r="I46" s="1231"/>
      <c r="J46" s="1231"/>
      <c r="K46" s="1231"/>
      <c r="L46" s="1231"/>
      <c r="M46" s="1231"/>
      <c r="N46" s="1231"/>
      <c r="O46" s="1232"/>
    </row>
    <row r="47" spans="2:17" x14ac:dyDescent="0.15">
      <c r="B47" s="248"/>
      <c r="C47" s="244"/>
      <c r="D47" s="244"/>
      <c r="E47" s="244"/>
      <c r="F47" s="244"/>
      <c r="G47" s="1233"/>
      <c r="H47" s="1234"/>
      <c r="I47" s="1234"/>
      <c r="J47" s="1234"/>
      <c r="K47" s="1234"/>
      <c r="L47" s="1234"/>
      <c r="M47" s="1234"/>
      <c r="N47" s="1234"/>
      <c r="O47" s="1235"/>
    </row>
    <row r="48" spans="2:17" x14ac:dyDescent="0.15">
      <c r="B48" s="248"/>
      <c r="C48" s="244"/>
      <c r="D48" s="244"/>
      <c r="E48" s="244"/>
      <c r="F48" s="244"/>
      <c r="G48" s="244"/>
      <c r="H48" s="353"/>
      <c r="I48" s="353"/>
      <c r="J48" s="353"/>
    </row>
    <row r="49" spans="1:17" x14ac:dyDescent="0.15">
      <c r="B49" s="248"/>
      <c r="C49" s="244"/>
      <c r="D49" s="244"/>
      <c r="E49" s="244"/>
      <c r="F49" s="244"/>
      <c r="G49" s="243" t="s">
        <v>576</v>
      </c>
    </row>
    <row r="50" spans="1:17" x14ac:dyDescent="0.15">
      <c r="B50" s="248"/>
      <c r="C50" s="244"/>
      <c r="D50" s="244"/>
      <c r="E50" s="244"/>
      <c r="F50" s="244"/>
      <c r="G50" s="1236"/>
      <c r="H50" s="1237"/>
      <c r="I50" s="1237"/>
      <c r="J50" s="1238"/>
      <c r="K50" s="354" t="s">
        <v>525</v>
      </c>
      <c r="L50" s="354" t="s">
        <v>526</v>
      </c>
      <c r="M50" s="354" t="s">
        <v>527</v>
      </c>
      <c r="N50" s="354" t="s">
        <v>528</v>
      </c>
      <c r="O50" s="354" t="s">
        <v>529</v>
      </c>
    </row>
    <row r="51" spans="1:17" x14ac:dyDescent="0.15">
      <c r="B51" s="248"/>
      <c r="C51" s="244"/>
      <c r="D51" s="244"/>
      <c r="E51" s="244"/>
      <c r="F51" s="244"/>
      <c r="G51" s="1239" t="s">
        <v>577</v>
      </c>
      <c r="H51" s="1240"/>
      <c r="I51" s="1245" t="s">
        <v>578</v>
      </c>
      <c r="J51" s="1245"/>
      <c r="K51" s="1249"/>
      <c r="L51" s="1249"/>
      <c r="M51" s="1249"/>
      <c r="N51" s="1249"/>
      <c r="O51" s="1249"/>
    </row>
    <row r="52" spans="1:17" x14ac:dyDescent="0.15">
      <c r="B52" s="248"/>
      <c r="C52" s="244"/>
      <c r="D52" s="244"/>
      <c r="E52" s="244"/>
      <c r="F52" s="244"/>
      <c r="G52" s="1241"/>
      <c r="H52" s="1242"/>
      <c r="I52" s="1246"/>
      <c r="J52" s="1246"/>
      <c r="K52" s="1215"/>
      <c r="L52" s="1215"/>
      <c r="M52" s="1215"/>
      <c r="N52" s="1215"/>
      <c r="O52" s="1215"/>
    </row>
    <row r="53" spans="1:17" x14ac:dyDescent="0.15">
      <c r="A53" s="355"/>
      <c r="B53" s="248"/>
      <c r="C53" s="244"/>
      <c r="D53" s="244"/>
      <c r="E53" s="244"/>
      <c r="F53" s="244"/>
      <c r="G53" s="1241"/>
      <c r="H53" s="1242"/>
      <c r="I53" s="1225" t="s">
        <v>579</v>
      </c>
      <c r="J53" s="1225"/>
      <c r="K53" s="1250"/>
      <c r="L53" s="1250"/>
      <c r="M53" s="1250"/>
      <c r="N53" s="1250"/>
      <c r="O53" s="1250"/>
    </row>
    <row r="54" spans="1:17" x14ac:dyDescent="0.15">
      <c r="A54" s="355"/>
      <c r="B54" s="248"/>
      <c r="C54" s="244"/>
      <c r="D54" s="244"/>
      <c r="E54" s="244"/>
      <c r="F54" s="244"/>
      <c r="G54" s="1243"/>
      <c r="H54" s="1244"/>
      <c r="I54" s="1225"/>
      <c r="J54" s="1225"/>
      <c r="K54" s="1248"/>
      <c r="L54" s="1248"/>
      <c r="M54" s="1248"/>
      <c r="N54" s="1248"/>
      <c r="O54" s="1248"/>
    </row>
    <row r="55" spans="1:17" x14ac:dyDescent="0.15">
      <c r="A55" s="355"/>
      <c r="B55" s="248"/>
      <c r="C55" s="244"/>
      <c r="D55" s="244"/>
      <c r="E55" s="244"/>
      <c r="F55" s="244"/>
      <c r="G55" s="1219" t="s">
        <v>580</v>
      </c>
      <c r="H55" s="1220"/>
      <c r="I55" s="1225" t="s">
        <v>578</v>
      </c>
      <c r="J55" s="1225"/>
      <c r="K55" s="1249"/>
      <c r="L55" s="1249"/>
      <c r="M55" s="1249"/>
      <c r="N55" s="1249"/>
      <c r="O55" s="1249"/>
    </row>
    <row r="56" spans="1:17" x14ac:dyDescent="0.15">
      <c r="A56" s="355"/>
      <c r="B56" s="248"/>
      <c r="C56" s="244"/>
      <c r="D56" s="244"/>
      <c r="E56" s="244"/>
      <c r="F56" s="244"/>
      <c r="G56" s="1221"/>
      <c r="H56" s="1222"/>
      <c r="I56" s="1225"/>
      <c r="J56" s="1225"/>
      <c r="K56" s="1215"/>
      <c r="L56" s="1215"/>
      <c r="M56" s="1215"/>
      <c r="N56" s="1215"/>
      <c r="O56" s="1215"/>
    </row>
    <row r="57" spans="1:17" s="355" customFormat="1" x14ac:dyDescent="0.15">
      <c r="B57" s="356"/>
      <c r="C57" s="352"/>
      <c r="D57" s="352"/>
      <c r="E57" s="352"/>
      <c r="F57" s="352"/>
      <c r="G57" s="1221"/>
      <c r="H57" s="1222"/>
      <c r="I57" s="1217" t="s">
        <v>579</v>
      </c>
      <c r="J57" s="1217"/>
      <c r="K57" s="1250"/>
      <c r="L57" s="1250"/>
      <c r="M57" s="1250"/>
      <c r="N57" s="1250"/>
      <c r="O57" s="1250"/>
      <c r="P57" s="357"/>
      <c r="Q57" s="356"/>
    </row>
    <row r="58" spans="1:17" s="355" customFormat="1" x14ac:dyDescent="0.15">
      <c r="A58" s="243"/>
      <c r="B58" s="356"/>
      <c r="C58" s="352"/>
      <c r="D58" s="352"/>
      <c r="E58" s="352"/>
      <c r="F58" s="352"/>
      <c r="G58" s="1223"/>
      <c r="H58" s="1224"/>
      <c r="I58" s="1217"/>
      <c r="J58" s="1217"/>
      <c r="K58" s="1248"/>
      <c r="L58" s="1248"/>
      <c r="M58" s="1248"/>
      <c r="N58" s="1248"/>
      <c r="O58" s="1248"/>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581</v>
      </c>
      <c r="C63" s="244"/>
      <c r="D63" s="244"/>
      <c r="E63" s="244"/>
      <c r="F63" s="244"/>
      <c r="G63" s="244"/>
      <c r="H63" s="244"/>
      <c r="I63" s="244"/>
      <c r="J63" s="244"/>
      <c r="K63" s="244"/>
      <c r="L63" s="244"/>
      <c r="M63" s="244"/>
      <c r="N63" s="244"/>
      <c r="O63" s="244"/>
    </row>
    <row r="64" spans="1:17" x14ac:dyDescent="0.15">
      <c r="B64" s="248"/>
      <c r="C64" s="244"/>
      <c r="D64" s="244"/>
      <c r="E64" s="244"/>
      <c r="F64" s="244"/>
      <c r="G64" s="351" t="s">
        <v>575</v>
      </c>
      <c r="I64" s="352"/>
      <c r="J64" s="352"/>
      <c r="K64" s="352"/>
      <c r="L64" s="244"/>
      <c r="M64" s="244"/>
      <c r="N64" s="244"/>
      <c r="O64" s="244"/>
    </row>
    <row r="65" spans="2:30" x14ac:dyDescent="0.15">
      <c r="B65" s="248"/>
      <c r="C65" s="244"/>
      <c r="D65" s="244"/>
      <c r="E65" s="244"/>
      <c r="F65" s="244"/>
      <c r="G65" s="1227" t="s">
        <v>584</v>
      </c>
      <c r="H65" s="1228"/>
      <c r="I65" s="1228"/>
      <c r="J65" s="1228"/>
      <c r="K65" s="1228"/>
      <c r="L65" s="1228"/>
      <c r="M65" s="1228"/>
      <c r="N65" s="1228"/>
      <c r="O65" s="1229"/>
    </row>
    <row r="66" spans="2:30" x14ac:dyDescent="0.15">
      <c r="B66" s="248"/>
      <c r="C66" s="244"/>
      <c r="D66" s="244"/>
      <c r="E66" s="244"/>
      <c r="F66" s="244"/>
      <c r="G66" s="1230"/>
      <c r="H66" s="1231"/>
      <c r="I66" s="1231"/>
      <c r="J66" s="1231"/>
      <c r="K66" s="1231"/>
      <c r="L66" s="1231"/>
      <c r="M66" s="1231"/>
      <c r="N66" s="1231"/>
      <c r="O66" s="1232"/>
    </row>
    <row r="67" spans="2:30" x14ac:dyDescent="0.15">
      <c r="B67" s="248"/>
      <c r="C67" s="244"/>
      <c r="D67" s="244"/>
      <c r="E67" s="244"/>
      <c r="F67" s="244"/>
      <c r="G67" s="1230"/>
      <c r="H67" s="1231"/>
      <c r="I67" s="1231"/>
      <c r="J67" s="1231"/>
      <c r="K67" s="1231"/>
      <c r="L67" s="1231"/>
      <c r="M67" s="1231"/>
      <c r="N67" s="1231"/>
      <c r="O67" s="1232"/>
    </row>
    <row r="68" spans="2:30" x14ac:dyDescent="0.15">
      <c r="B68" s="248"/>
      <c r="C68" s="244"/>
      <c r="D68" s="244"/>
      <c r="E68" s="244"/>
      <c r="F68" s="244"/>
      <c r="G68" s="1230"/>
      <c r="H68" s="1231"/>
      <c r="I68" s="1231"/>
      <c r="J68" s="1231"/>
      <c r="K68" s="1231"/>
      <c r="L68" s="1231"/>
      <c r="M68" s="1231"/>
      <c r="N68" s="1231"/>
      <c r="O68" s="1232"/>
    </row>
    <row r="69" spans="2:30" x14ac:dyDescent="0.15">
      <c r="B69" s="248"/>
      <c r="C69" s="244"/>
      <c r="D69" s="244"/>
      <c r="E69" s="244"/>
      <c r="F69" s="244"/>
      <c r="G69" s="1233"/>
      <c r="H69" s="1234"/>
      <c r="I69" s="1234"/>
      <c r="J69" s="1234"/>
      <c r="K69" s="1234"/>
      <c r="L69" s="1234"/>
      <c r="M69" s="1234"/>
      <c r="N69" s="1234"/>
      <c r="O69" s="1235"/>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582</v>
      </c>
      <c r="I71" s="368"/>
      <c r="J71" s="364"/>
      <c r="K71" s="364"/>
      <c r="L71" s="365"/>
      <c r="M71" s="364"/>
      <c r="N71" s="365"/>
      <c r="O71" s="366"/>
    </row>
    <row r="72" spans="2:30" x14ac:dyDescent="0.15">
      <c r="B72" s="248"/>
      <c r="C72" s="244"/>
      <c r="D72" s="244"/>
      <c r="E72" s="244"/>
      <c r="F72" s="244"/>
      <c r="G72" s="1236"/>
      <c r="H72" s="1237"/>
      <c r="I72" s="1237"/>
      <c r="J72" s="1238"/>
      <c r="K72" s="354" t="s">
        <v>525</v>
      </c>
      <c r="L72" s="354" t="s">
        <v>526</v>
      </c>
      <c r="M72" s="354" t="s">
        <v>527</v>
      </c>
      <c r="N72" s="354" t="s">
        <v>528</v>
      </c>
      <c r="O72" s="354" t="s">
        <v>529</v>
      </c>
    </row>
    <row r="73" spans="2:30" x14ac:dyDescent="0.15">
      <c r="B73" s="248"/>
      <c r="C73" s="244"/>
      <c r="D73" s="244"/>
      <c r="E73" s="244"/>
      <c r="F73" s="244"/>
      <c r="G73" s="1239" t="s">
        <v>577</v>
      </c>
      <c r="H73" s="1240"/>
      <c r="I73" s="1245" t="s">
        <v>578</v>
      </c>
      <c r="J73" s="1245"/>
      <c r="K73" s="1226">
        <v>51.5</v>
      </c>
      <c r="L73" s="1226">
        <v>52.2</v>
      </c>
      <c r="M73" s="1215">
        <v>51.8</v>
      </c>
      <c r="N73" s="1215">
        <v>45</v>
      </c>
      <c r="O73" s="1215">
        <v>41.7</v>
      </c>
      <c r="S73" s="243">
        <v>9.9</v>
      </c>
    </row>
    <row r="74" spans="2:30" x14ac:dyDescent="0.15">
      <c r="B74" s="248"/>
      <c r="C74" s="244"/>
      <c r="D74" s="244"/>
      <c r="E74" s="244"/>
      <c r="F74" s="244"/>
      <c r="G74" s="1241"/>
      <c r="H74" s="1242"/>
      <c r="I74" s="1246"/>
      <c r="J74" s="1246"/>
      <c r="K74" s="1226"/>
      <c r="L74" s="1226"/>
      <c r="M74" s="1215"/>
      <c r="N74" s="1215"/>
      <c r="O74" s="1215"/>
    </row>
    <row r="75" spans="2:30" x14ac:dyDescent="0.15">
      <c r="B75" s="248"/>
      <c r="C75" s="244"/>
      <c r="D75" s="244"/>
      <c r="E75" s="244"/>
      <c r="F75" s="244"/>
      <c r="G75" s="1241"/>
      <c r="H75" s="1242"/>
      <c r="I75" s="1225" t="s">
        <v>583</v>
      </c>
      <c r="J75" s="1225"/>
      <c r="K75" s="1247">
        <v>10.9</v>
      </c>
      <c r="L75" s="1247">
        <v>9.8000000000000007</v>
      </c>
      <c r="M75" s="1247">
        <v>8.9</v>
      </c>
      <c r="N75" s="1247">
        <v>9.1999999999999993</v>
      </c>
      <c r="O75" s="1247">
        <v>8.3000000000000007</v>
      </c>
      <c r="U75" s="243">
        <v>81.2</v>
      </c>
      <c r="W75" s="243">
        <v>87.2</v>
      </c>
      <c r="Y75" s="243">
        <v>99.8</v>
      </c>
      <c r="AA75" s="243">
        <v>109.5</v>
      </c>
      <c r="AC75" s="243">
        <v>115.2</v>
      </c>
    </row>
    <row r="76" spans="2:30" x14ac:dyDescent="0.15">
      <c r="B76" s="248"/>
      <c r="C76" s="244"/>
      <c r="D76" s="244"/>
      <c r="E76" s="244"/>
      <c r="F76" s="244"/>
      <c r="G76" s="1243"/>
      <c r="H76" s="1244"/>
      <c r="I76" s="1225"/>
      <c r="J76" s="1225"/>
      <c r="K76" s="1248"/>
      <c r="L76" s="1248"/>
      <c r="M76" s="1248"/>
      <c r="N76" s="1248"/>
      <c r="O76" s="1248"/>
    </row>
    <row r="77" spans="2:30" x14ac:dyDescent="0.15">
      <c r="B77" s="248"/>
      <c r="C77" s="244"/>
      <c r="D77" s="244"/>
      <c r="E77" s="244"/>
      <c r="F77" s="244"/>
      <c r="G77" s="1219" t="s">
        <v>580</v>
      </c>
      <c r="H77" s="1220"/>
      <c r="I77" s="1225" t="s">
        <v>578</v>
      </c>
      <c r="J77" s="1225"/>
      <c r="K77" s="1226">
        <v>53.1</v>
      </c>
      <c r="L77" s="1226">
        <v>42</v>
      </c>
      <c r="M77" s="1215">
        <v>32.6</v>
      </c>
      <c r="N77" s="1215">
        <v>30.5</v>
      </c>
      <c r="O77" s="1215">
        <v>25.4</v>
      </c>
      <c r="R77" s="243">
        <v>12.3</v>
      </c>
      <c r="T77" s="243">
        <v>11.1</v>
      </c>
    </row>
    <row r="78" spans="2:30" x14ac:dyDescent="0.15">
      <c r="B78" s="248"/>
      <c r="C78" s="244"/>
      <c r="D78" s="244"/>
      <c r="E78" s="244"/>
      <c r="F78" s="244"/>
      <c r="G78" s="1221"/>
      <c r="H78" s="1222"/>
      <c r="I78" s="1225"/>
      <c r="J78" s="1225"/>
      <c r="K78" s="1226"/>
      <c r="L78" s="1226"/>
      <c r="M78" s="1215"/>
      <c r="N78" s="1215"/>
      <c r="O78" s="1215"/>
    </row>
    <row r="79" spans="2:30" x14ac:dyDescent="0.15">
      <c r="B79" s="248"/>
      <c r="C79" s="244"/>
      <c r="D79" s="244"/>
      <c r="E79" s="244"/>
      <c r="F79" s="244"/>
      <c r="G79" s="1221"/>
      <c r="H79" s="1222"/>
      <c r="I79" s="1216" t="s">
        <v>583</v>
      </c>
      <c r="J79" s="1217"/>
      <c r="K79" s="1218">
        <v>7.6</v>
      </c>
      <c r="L79" s="1218">
        <v>6.8</v>
      </c>
      <c r="M79" s="1218">
        <v>5.9</v>
      </c>
      <c r="N79" s="1218">
        <v>5.2</v>
      </c>
      <c r="O79" s="1218">
        <v>4.8</v>
      </c>
      <c r="V79" s="243">
        <v>53.5</v>
      </c>
      <c r="X79" s="243">
        <v>48.2</v>
      </c>
      <c r="Z79" s="243">
        <v>34.200000000000003</v>
      </c>
      <c r="AB79" s="243">
        <v>30.3</v>
      </c>
      <c r="AD79" s="243">
        <v>28.9</v>
      </c>
    </row>
    <row r="80" spans="2:30" x14ac:dyDescent="0.15">
      <c r="B80" s="248"/>
      <c r="C80" s="244"/>
      <c r="D80" s="244"/>
      <c r="E80" s="244"/>
      <c r="F80" s="244"/>
      <c r="G80" s="1223"/>
      <c r="H80" s="1224"/>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40975</v>
      </c>
      <c r="E3" s="116"/>
      <c r="F3" s="117">
        <v>38606</v>
      </c>
      <c r="G3" s="118"/>
      <c r="H3" s="119"/>
    </row>
    <row r="4" spans="1:8" x14ac:dyDescent="0.15">
      <c r="A4" s="120"/>
      <c r="B4" s="121"/>
      <c r="C4" s="122"/>
      <c r="D4" s="123">
        <v>26401</v>
      </c>
      <c r="E4" s="124"/>
      <c r="F4" s="125">
        <v>22435</v>
      </c>
      <c r="G4" s="126"/>
      <c r="H4" s="127"/>
    </row>
    <row r="5" spans="1:8" x14ac:dyDescent="0.15">
      <c r="A5" s="108" t="s">
        <v>519</v>
      </c>
      <c r="B5" s="113"/>
      <c r="C5" s="114"/>
      <c r="D5" s="115">
        <v>38229</v>
      </c>
      <c r="E5" s="116"/>
      <c r="F5" s="117">
        <v>39425</v>
      </c>
      <c r="G5" s="118"/>
      <c r="H5" s="119"/>
    </row>
    <row r="6" spans="1:8" x14ac:dyDescent="0.15">
      <c r="A6" s="120"/>
      <c r="B6" s="121"/>
      <c r="C6" s="122"/>
      <c r="D6" s="123">
        <v>24460</v>
      </c>
      <c r="E6" s="124"/>
      <c r="F6" s="125">
        <v>22414</v>
      </c>
      <c r="G6" s="126"/>
      <c r="H6" s="127"/>
    </row>
    <row r="7" spans="1:8" x14ac:dyDescent="0.15">
      <c r="A7" s="108" t="s">
        <v>520</v>
      </c>
      <c r="B7" s="113"/>
      <c r="C7" s="114"/>
      <c r="D7" s="115">
        <v>53732</v>
      </c>
      <c r="E7" s="116"/>
      <c r="F7" s="117">
        <v>43141</v>
      </c>
      <c r="G7" s="118"/>
      <c r="H7" s="119"/>
    </row>
    <row r="8" spans="1:8" x14ac:dyDescent="0.15">
      <c r="A8" s="120"/>
      <c r="B8" s="121"/>
      <c r="C8" s="122"/>
      <c r="D8" s="123">
        <v>34464</v>
      </c>
      <c r="E8" s="124"/>
      <c r="F8" s="125">
        <v>21887</v>
      </c>
      <c r="G8" s="126"/>
      <c r="H8" s="127"/>
    </row>
    <row r="9" spans="1:8" x14ac:dyDescent="0.15">
      <c r="A9" s="108" t="s">
        <v>521</v>
      </c>
      <c r="B9" s="113"/>
      <c r="C9" s="114"/>
      <c r="D9" s="115">
        <v>63999</v>
      </c>
      <c r="E9" s="116"/>
      <c r="F9" s="117">
        <v>45117</v>
      </c>
      <c r="G9" s="118"/>
      <c r="H9" s="119"/>
    </row>
    <row r="10" spans="1:8" x14ac:dyDescent="0.15">
      <c r="A10" s="120"/>
      <c r="B10" s="121"/>
      <c r="C10" s="122"/>
      <c r="D10" s="123">
        <v>41743</v>
      </c>
      <c r="E10" s="124"/>
      <c r="F10" s="125">
        <v>25589</v>
      </c>
      <c r="G10" s="126"/>
      <c r="H10" s="127"/>
    </row>
    <row r="11" spans="1:8" x14ac:dyDescent="0.15">
      <c r="A11" s="108" t="s">
        <v>522</v>
      </c>
      <c r="B11" s="113"/>
      <c r="C11" s="114"/>
      <c r="D11" s="115">
        <v>69465</v>
      </c>
      <c r="E11" s="116"/>
      <c r="F11" s="117">
        <v>39951</v>
      </c>
      <c r="G11" s="118"/>
      <c r="H11" s="119"/>
    </row>
    <row r="12" spans="1:8" x14ac:dyDescent="0.15">
      <c r="A12" s="120"/>
      <c r="B12" s="121"/>
      <c r="C12" s="128"/>
      <c r="D12" s="123">
        <v>38838</v>
      </c>
      <c r="E12" s="124"/>
      <c r="F12" s="125">
        <v>22555</v>
      </c>
      <c r="G12" s="126"/>
      <c r="H12" s="127"/>
    </row>
    <row r="13" spans="1:8" x14ac:dyDescent="0.15">
      <c r="A13" s="108"/>
      <c r="B13" s="113"/>
      <c r="C13" s="129"/>
      <c r="D13" s="130">
        <v>53280</v>
      </c>
      <c r="E13" s="131"/>
      <c r="F13" s="132">
        <v>41248</v>
      </c>
      <c r="G13" s="133"/>
      <c r="H13" s="119"/>
    </row>
    <row r="14" spans="1:8" x14ac:dyDescent="0.15">
      <c r="A14" s="120"/>
      <c r="B14" s="121"/>
      <c r="C14" s="122"/>
      <c r="D14" s="123">
        <v>33181</v>
      </c>
      <c r="E14" s="124"/>
      <c r="F14" s="125">
        <v>22976</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4.8499999999999996</v>
      </c>
      <c r="C19" s="134">
        <f>ROUND(VALUE(SUBSTITUTE(実質収支比率等に係る経年分析!G$48,"▲","-")),2)</f>
        <v>2.33</v>
      </c>
      <c r="D19" s="134">
        <f>ROUND(VALUE(SUBSTITUTE(実質収支比率等に係る経年分析!H$48,"▲","-")),2)</f>
        <v>2.77</v>
      </c>
      <c r="E19" s="134">
        <f>ROUND(VALUE(SUBSTITUTE(実質収支比率等に係る経年分析!I$48,"▲","-")),2)</f>
        <v>0.81</v>
      </c>
      <c r="F19" s="134">
        <f>ROUND(VALUE(SUBSTITUTE(実質収支比率等に係る経年分析!J$48,"▲","-")),2)</f>
        <v>0.85</v>
      </c>
    </row>
    <row r="20" spans="1:11" x14ac:dyDescent="0.15">
      <c r="A20" s="134" t="s">
        <v>43</v>
      </c>
      <c r="B20" s="134">
        <f>ROUND(VALUE(SUBSTITUTE(実質収支比率等に係る経年分析!F$47,"▲","-")),2)</f>
        <v>25.27</v>
      </c>
      <c r="C20" s="134">
        <f>ROUND(VALUE(SUBSTITUTE(実質収支比率等に係る経年分析!G$47,"▲","-")),2)</f>
        <v>27.58</v>
      </c>
      <c r="D20" s="134">
        <f>ROUND(VALUE(SUBSTITUTE(実質収支比率等に係る経年分析!H$47,"▲","-")),2)</f>
        <v>28.54</v>
      </c>
      <c r="E20" s="134">
        <f>ROUND(VALUE(SUBSTITUTE(実質収支比率等に係る経年分析!I$47,"▲","-")),2)</f>
        <v>29.87</v>
      </c>
      <c r="F20" s="134">
        <f>ROUND(VALUE(SUBSTITUTE(実質収支比率等に係る経年分析!J$47,"▲","-")),2)</f>
        <v>28.23</v>
      </c>
    </row>
    <row r="21" spans="1:11" x14ac:dyDescent="0.15">
      <c r="A21" s="134" t="s">
        <v>44</v>
      </c>
      <c r="B21" s="134">
        <f>IF(ISNUMBER(VALUE(SUBSTITUTE(実質収支比率等に係る経年分析!F$49,"▲","-"))),ROUND(VALUE(SUBSTITUTE(実質収支比率等に係る経年分析!F$49,"▲","-")),2),NA())</f>
        <v>2.14</v>
      </c>
      <c r="C21" s="134">
        <f>IF(ISNUMBER(VALUE(SUBSTITUTE(実質収支比率等に係る経年分析!G$49,"▲","-"))),ROUND(VALUE(SUBSTITUTE(実質収支比率等に係る経年分析!G$49,"▲","-")),2),NA())</f>
        <v>-0.08</v>
      </c>
      <c r="D21" s="134">
        <f>IF(ISNUMBER(VALUE(SUBSTITUTE(実質収支比率等に係る経年分析!H$49,"▲","-"))),ROUND(VALUE(SUBSTITUTE(実質収支比率等に係る経年分析!H$49,"▲","-")),2),NA())</f>
        <v>2.06</v>
      </c>
      <c r="E21" s="134">
        <f>IF(ISNUMBER(VALUE(SUBSTITUTE(実質収支比率等に係る経年分析!I$49,"▲","-"))),ROUND(VALUE(SUBSTITUTE(実質収支比率等に係る経年分析!I$49,"▲","-")),2),NA())</f>
        <v>-0.54</v>
      </c>
      <c r="F21" s="134">
        <f>IF(ISNUMBER(VALUE(SUBSTITUTE(実質収支比率等に係る経年分析!J$49,"▲","-"))),ROUND(VALUE(SUBSTITUTE(実質収支比率等に係る経年分析!J$49,"▲","-")),2),NA())</f>
        <v>-1.58</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0.21</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0.57999999999999996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0.34</v>
      </c>
    </row>
    <row r="32" spans="1:11" x14ac:dyDescent="0.15">
      <c r="A32" s="135" t="str">
        <f>IF(連結実質赤字比率に係る赤字・黒字の構成分析!C$38="",NA(),連結実質赤字比率に係る赤字・黒字の構成分析!C$38)</f>
        <v>駐車場事業会計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0.36</v>
      </c>
    </row>
    <row r="33" spans="1:16" x14ac:dyDescent="0.15">
      <c r="A33" s="135" t="str">
        <f>IF(連結実質赤字比率に係る赤字・黒字の構成分析!C$37="",NA(),連結実質赤字比率に係る赤字・黒字の構成分析!C$37)</f>
        <v>農業共済事業会計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x14ac:dyDescent="0.15">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#VALUE!</v>
      </c>
      <c r="C34" s="135" t="e">
        <f>IF(ROUND(VALUE(SUBSTITUTE(連結実質赤字比率に係る赤字・黒字の構成分析!F$36,"▲", "-")), 2) &gt;= 0, ABS(ROUND(VALUE(SUBSTITUTE(連結実質赤字比率に係る赤字・黒字の構成分析!F$36,"▲", "-")), 2)), NA())</f>
        <v>#VALUE!</v>
      </c>
      <c r="D34" s="135" t="e">
        <f>IF(ROUND(VALUE(SUBSTITUTE(連結実質赤字比率に係る赤字・黒字の構成分析!G$36,"▲", "-")), 2) &lt; 0, ABS(ROUND(VALUE(SUBSTITUTE(連結実質赤字比率に係る赤字・黒字の構成分析!G$36,"▲", "-")), 2)), NA())</f>
        <v>#VALUE!</v>
      </c>
      <c r="E34" s="135" t="e">
        <f>IF(ROUND(VALUE(SUBSTITUTE(連結実質赤字比率に係る赤字・黒字の構成分析!G$36,"▲", "-")), 2) &gt;= 0, ABS(ROUND(VALUE(SUBSTITUTE(連結実質赤字比率に係る赤字・黒字の構成分析!G$36,"▲", "-")), 2)), NA())</f>
        <v>#VALUE!</v>
      </c>
      <c r="F34" s="135" t="e">
        <f>IF(ROUND(VALUE(SUBSTITUTE(連結実質赤字比率に係る赤字・黒字の構成分析!H$36,"▲", "-")), 2) &lt; 0, ABS(ROUND(VALUE(SUBSTITUTE(連結実質赤字比率に係る赤字・黒字の構成分析!H$36,"▲", "-")), 2)), NA())</f>
        <v>#VALUE!</v>
      </c>
      <c r="G34" s="135" t="e">
        <f>IF(ROUND(VALUE(SUBSTITUTE(連結実質赤字比率に係る赤字・黒字の構成分析!H$36,"▲", "-")), 2) &gt;= 0, ABS(ROUND(VALUE(SUBSTITUTE(連結実質赤字比率に係る赤字・黒字の構成分析!H$36,"▲", "-")), 2)), NA())</f>
        <v>#VALUE!</v>
      </c>
      <c r="H34" s="135" t="e">
        <f>IF(ROUND(VALUE(SUBSTITUTE(連結実質赤字比率に係る赤字・黒字の構成分析!I$36,"▲", "-")), 2) &lt; 0, ABS(ROUND(VALUE(SUBSTITUTE(連結実質赤字比率に係る赤字・黒字の構成分析!I$36,"▲", "-")), 2)), NA())</f>
        <v>#VALUE!</v>
      </c>
      <c r="I34" s="135" t="e">
        <f>IF(ROUND(VALUE(SUBSTITUTE(連結実質赤字比率に係る赤字・黒字の構成分析!I$36,"▲", "-")), 2) &gt;= 0, ABS(ROUND(VALUE(SUBSTITUTE(連結実質赤字比率に係る赤字・黒字の構成分析!I$36,"▲", "-")), 2)), NA())</f>
        <v>#VALUE!</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2.3199999999999998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9.43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9.5399999999999991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8.65</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11740</v>
      </c>
      <c r="E42" s="136"/>
      <c r="F42" s="136"/>
      <c r="G42" s="136">
        <f>'実質公債費比率（分子）の構造'!L$52</f>
        <v>11527</v>
      </c>
      <c r="H42" s="136"/>
      <c r="I42" s="136"/>
      <c r="J42" s="136">
        <f>'実質公債費比率（分子）の構造'!M$52</f>
        <v>11691</v>
      </c>
      <c r="K42" s="136"/>
      <c r="L42" s="136"/>
      <c r="M42" s="136">
        <f>'実質公債費比率（分子）の構造'!N$52</f>
        <v>12210</v>
      </c>
      <c r="N42" s="136"/>
      <c r="O42" s="136"/>
      <c r="P42" s="136">
        <f>'実質公債費比率（分子）の構造'!O$52</f>
        <v>11834</v>
      </c>
    </row>
    <row r="43" spans="1:16" x14ac:dyDescent="0.15">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613</v>
      </c>
      <c r="C44" s="136"/>
      <c r="D44" s="136"/>
      <c r="E44" s="136">
        <f>'実質公債費比率（分子）の構造'!L$50</f>
        <v>586</v>
      </c>
      <c r="F44" s="136"/>
      <c r="G44" s="136"/>
      <c r="H44" s="136">
        <f>'実質公債費比率（分子）の構造'!M$50</f>
        <v>560</v>
      </c>
      <c r="I44" s="136"/>
      <c r="J44" s="136"/>
      <c r="K44" s="136">
        <f>'実質公債費比率（分子）の構造'!N$50</f>
        <v>2783</v>
      </c>
      <c r="L44" s="136"/>
      <c r="M44" s="136"/>
      <c r="N44" s="136">
        <f>'実質公債費比率（分子）の構造'!O$50</f>
        <v>357</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f>'実質公債費比率（分子）の構造'!O$49</f>
        <v>5</v>
      </c>
      <c r="O45" s="136"/>
      <c r="P45" s="136"/>
    </row>
    <row r="46" spans="1:16" x14ac:dyDescent="0.15">
      <c r="A46" s="136" t="s">
        <v>55</v>
      </c>
      <c r="B46" s="136">
        <f>'実質公債費比率（分子）の構造'!K$48</f>
        <v>4491</v>
      </c>
      <c r="C46" s="136"/>
      <c r="D46" s="136"/>
      <c r="E46" s="136">
        <f>'実質公債費比率（分子）の構造'!L$48</f>
        <v>4502</v>
      </c>
      <c r="F46" s="136"/>
      <c r="G46" s="136"/>
      <c r="H46" s="136">
        <f>'実質公債費比率（分子）の構造'!M$48</f>
        <v>4760</v>
      </c>
      <c r="I46" s="136"/>
      <c r="J46" s="136"/>
      <c r="K46" s="136">
        <f>'実質公債費比率（分子）の構造'!N$48</f>
        <v>4908</v>
      </c>
      <c r="L46" s="136"/>
      <c r="M46" s="136"/>
      <c r="N46" s="136">
        <f>'実質公債費比率（分子）の構造'!O$48</f>
        <v>5413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12220</v>
      </c>
      <c r="C49" s="136"/>
      <c r="D49" s="136"/>
      <c r="E49" s="136">
        <f>'実質公債費比率（分子）の構造'!L$45</f>
        <v>11458</v>
      </c>
      <c r="F49" s="136"/>
      <c r="G49" s="136"/>
      <c r="H49" s="136">
        <f>'実質公債費比率（分子）の構造'!M$45</f>
        <v>11070</v>
      </c>
      <c r="I49" s="136"/>
      <c r="J49" s="136"/>
      <c r="K49" s="136">
        <f>'実質公債費比率（分子）の構造'!N$45</f>
        <v>10707</v>
      </c>
      <c r="L49" s="136"/>
      <c r="M49" s="136"/>
      <c r="N49" s="136">
        <f>'実質公債費比率（分子）の構造'!O$45</f>
        <v>9592</v>
      </c>
      <c r="O49" s="136"/>
      <c r="P49" s="136"/>
    </row>
    <row r="50" spans="1:16" x14ac:dyDescent="0.15">
      <c r="A50" s="136" t="s">
        <v>59</v>
      </c>
      <c r="B50" s="136" t="e">
        <f>NA()</f>
        <v>#N/A</v>
      </c>
      <c r="C50" s="136">
        <f>IF(ISNUMBER('実質公債費比率（分子）の構造'!K$53),'実質公債費比率（分子）の構造'!K$53,NA())</f>
        <v>5584</v>
      </c>
      <c r="D50" s="136" t="e">
        <f>NA()</f>
        <v>#N/A</v>
      </c>
      <c r="E50" s="136" t="e">
        <f>NA()</f>
        <v>#N/A</v>
      </c>
      <c r="F50" s="136">
        <f>IF(ISNUMBER('実質公債費比率（分子）の構造'!L$53),'実質公債費比率（分子）の構造'!L$53,NA())</f>
        <v>5019</v>
      </c>
      <c r="G50" s="136" t="e">
        <f>NA()</f>
        <v>#N/A</v>
      </c>
      <c r="H50" s="136" t="e">
        <f>NA()</f>
        <v>#N/A</v>
      </c>
      <c r="I50" s="136">
        <f>IF(ISNUMBER('実質公債費比率（分子）の構造'!M$53),'実質公債費比率（分子）の構造'!M$53,NA())</f>
        <v>4699</v>
      </c>
      <c r="J50" s="136" t="e">
        <f>NA()</f>
        <v>#N/A</v>
      </c>
      <c r="K50" s="136" t="e">
        <f>NA()</f>
        <v>#N/A</v>
      </c>
      <c r="L50" s="136">
        <f>IF(ISNUMBER('実質公債費比率（分子）の構造'!N$53),'実質公債費比率（分子）の構造'!N$53,NA())</f>
        <v>6188</v>
      </c>
      <c r="M50" s="136" t="e">
        <f>NA()</f>
        <v>#N/A</v>
      </c>
      <c r="N50" s="136" t="e">
        <f>NA()</f>
        <v>#N/A</v>
      </c>
      <c r="O50" s="136">
        <f>IF(ISNUMBER('実質公債費比率（分子）の構造'!O$53),'実質公債費比率（分子）の構造'!O$53,NA())</f>
        <v>3533</v>
      </c>
      <c r="P50" s="136" t="e">
        <f>NA()</f>
        <v>#N/A</v>
      </c>
    </row>
    <row r="53" spans="1:16" x14ac:dyDescent="0.15">
      <c r="A53" s="104" t="s">
        <v>60</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110853</v>
      </c>
      <c r="E56" s="135"/>
      <c r="F56" s="135"/>
      <c r="G56" s="135">
        <f>'将来負担比率（分子）の構造'!J$51</f>
        <v>111524</v>
      </c>
      <c r="H56" s="135"/>
      <c r="I56" s="135"/>
      <c r="J56" s="135">
        <f>'将来負担比率（分子）の構造'!K$51</f>
        <v>114824</v>
      </c>
      <c r="K56" s="135"/>
      <c r="L56" s="135"/>
      <c r="M56" s="135">
        <f>'将来負担比率（分子）の構造'!L$51</f>
        <v>117289</v>
      </c>
      <c r="N56" s="135"/>
      <c r="O56" s="135"/>
      <c r="P56" s="135">
        <f>'将来負担比率（分子）の構造'!M$51</f>
        <v>123147</v>
      </c>
    </row>
    <row r="57" spans="1:16" x14ac:dyDescent="0.15">
      <c r="A57" s="135" t="s">
        <v>35</v>
      </c>
      <c r="B57" s="135"/>
      <c r="C57" s="135"/>
      <c r="D57" s="135">
        <f>'将来負担比率（分子）の構造'!I$50</f>
        <v>31273</v>
      </c>
      <c r="E57" s="135"/>
      <c r="F57" s="135"/>
      <c r="G57" s="135">
        <f>'将来負担比率（分子）の構造'!J$50</f>
        <v>29510</v>
      </c>
      <c r="H57" s="135"/>
      <c r="I57" s="135"/>
      <c r="J57" s="135">
        <f>'将来負担比率（分子）の構造'!K$50</f>
        <v>26625</v>
      </c>
      <c r="K57" s="135"/>
      <c r="L57" s="135"/>
      <c r="M57" s="135">
        <f>'将来負担比率（分子）の構造'!L$50</f>
        <v>25104</v>
      </c>
      <c r="N57" s="135"/>
      <c r="O57" s="135"/>
      <c r="P57" s="135">
        <f>'将来負担比率（分子）の構造'!M$50</f>
        <v>24611</v>
      </c>
    </row>
    <row r="58" spans="1:16" x14ac:dyDescent="0.15">
      <c r="A58" s="135" t="s">
        <v>34</v>
      </c>
      <c r="B58" s="135"/>
      <c r="C58" s="135"/>
      <c r="D58" s="135">
        <f>'将来負担比率（分子）の構造'!I$49</f>
        <v>24120</v>
      </c>
      <c r="E58" s="135"/>
      <c r="F58" s="135"/>
      <c r="G58" s="135">
        <f>'将来負担比率（分子）の構造'!J$49</f>
        <v>25571</v>
      </c>
      <c r="H58" s="135"/>
      <c r="I58" s="135"/>
      <c r="J58" s="135">
        <f>'将来負担比率（分子）の構造'!K$49</f>
        <v>26367</v>
      </c>
      <c r="K58" s="135"/>
      <c r="L58" s="135"/>
      <c r="M58" s="135">
        <f>'将来負担比率（分子）の構造'!L$49</f>
        <v>27399</v>
      </c>
      <c r="N58" s="135"/>
      <c r="O58" s="135"/>
      <c r="P58" s="135">
        <f>'将来負担比率（分子）の構造'!M$49</f>
        <v>27795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1989</v>
      </c>
      <c r="C61" s="135"/>
      <c r="D61" s="135"/>
      <c r="E61" s="135">
        <f>'将来負担比率（分子）の構造'!J$46</f>
        <v>2084</v>
      </c>
      <c r="F61" s="135"/>
      <c r="G61" s="135"/>
      <c r="H61" s="135">
        <f>'将来負担比率（分子）の構造'!K$46</f>
        <v>2037</v>
      </c>
      <c r="I61" s="135"/>
      <c r="J61" s="135"/>
      <c r="K61" s="135">
        <f>'将来負担比率（分子）の構造'!L$46</f>
        <v>1831</v>
      </c>
      <c r="L61" s="135"/>
      <c r="M61" s="135"/>
      <c r="N61" s="135">
        <f>'将来負担比率（分子）の構造'!M$46</f>
        <v>1410</v>
      </c>
      <c r="O61" s="135"/>
      <c r="P61" s="135"/>
    </row>
    <row r="62" spans="1:16" x14ac:dyDescent="0.15">
      <c r="A62" s="135" t="s">
        <v>29</v>
      </c>
      <c r="B62" s="135">
        <f>'将来負担比率（分子）の構造'!I$45</f>
        <v>25260</v>
      </c>
      <c r="C62" s="135"/>
      <c r="D62" s="135"/>
      <c r="E62" s="135">
        <f>'将来負担比率（分子）の構造'!J$45</f>
        <v>25576</v>
      </c>
      <c r="F62" s="135"/>
      <c r="G62" s="135"/>
      <c r="H62" s="135">
        <f>'将来負担比率（分子）の構造'!K$45</f>
        <v>24236</v>
      </c>
      <c r="I62" s="135"/>
      <c r="J62" s="135"/>
      <c r="K62" s="135">
        <f>'将来負担比率（分子）の構造'!L$45</f>
        <v>23561</v>
      </c>
      <c r="L62" s="135"/>
      <c r="M62" s="135"/>
      <c r="N62" s="135">
        <f>'将来負担比率（分子）の構造'!M$45</f>
        <v>22544</v>
      </c>
      <c r="O62" s="135"/>
      <c r="P62" s="135"/>
    </row>
    <row r="63" spans="1:16" x14ac:dyDescent="0.15">
      <c r="A63" s="135" t="s">
        <v>28</v>
      </c>
      <c r="B63" s="135" t="str">
        <f>'将来負担比率（分子）の構造'!I$44</f>
        <v>-</v>
      </c>
      <c r="C63" s="135"/>
      <c r="D63" s="135"/>
      <c r="E63" s="135" t="str">
        <f>'将来負担比率（分子）の構造'!J$44</f>
        <v>-</v>
      </c>
      <c r="F63" s="135"/>
      <c r="G63" s="135"/>
      <c r="H63" s="135">
        <f>'将来負担比率（分子）の構造'!K$44</f>
        <v>69</v>
      </c>
      <c r="I63" s="135"/>
      <c r="J63" s="135"/>
      <c r="K63" s="135">
        <f>'将来負担比率（分子）の構造'!L$44</f>
        <v>131</v>
      </c>
      <c r="L63" s="135"/>
      <c r="M63" s="135"/>
      <c r="N63" s="135">
        <f>'将来負担比率（分子）の構造'!M$44</f>
        <v>124</v>
      </c>
      <c r="O63" s="135"/>
      <c r="P63" s="135"/>
    </row>
    <row r="64" spans="1:16" x14ac:dyDescent="0.15">
      <c r="A64" s="135" t="s">
        <v>27</v>
      </c>
      <c r="B64" s="135">
        <f>'将来負担比率（分子）の構造'!I$43</f>
        <v>72002</v>
      </c>
      <c r="C64" s="135"/>
      <c r="D64" s="135"/>
      <c r="E64" s="135">
        <f>'将来負担比率（分子）の構造'!J$43</f>
        <v>72318</v>
      </c>
      <c r="F64" s="135"/>
      <c r="G64" s="135"/>
      <c r="H64" s="135">
        <f>'将来負担比率（分子）の構造'!K$43</f>
        <v>72809</v>
      </c>
      <c r="I64" s="135"/>
      <c r="J64" s="135"/>
      <c r="K64" s="135">
        <f>'将来負担比率（分子）の構造'!L$43</f>
        <v>71485</v>
      </c>
      <c r="L64" s="135"/>
      <c r="M64" s="135"/>
      <c r="N64" s="135">
        <f>'将来負担比率（分子）の構造'!M$43</f>
        <v>71568</v>
      </c>
      <c r="O64" s="135"/>
      <c r="P64" s="135"/>
    </row>
    <row r="65" spans="1:16" x14ac:dyDescent="0.15">
      <c r="A65" s="135" t="s">
        <v>26</v>
      </c>
      <c r="B65" s="135">
        <f>'将来負担比率（分子）の構造'!I$42</f>
        <v>2532</v>
      </c>
      <c r="C65" s="135"/>
      <c r="D65" s="135"/>
      <c r="E65" s="135">
        <f>'将来負担比率（分子）の構造'!J$42</f>
        <v>4353</v>
      </c>
      <c r="F65" s="135"/>
      <c r="G65" s="135"/>
      <c r="H65" s="135">
        <f>'将来負担比率（分子）の構造'!K$42</f>
        <v>3804</v>
      </c>
      <c r="I65" s="135"/>
      <c r="J65" s="135"/>
      <c r="K65" s="135">
        <f>'将来負担比率（分子）の構造'!L$42</f>
        <v>1353</v>
      </c>
      <c r="L65" s="135"/>
      <c r="M65" s="135"/>
      <c r="N65" s="135">
        <f>'将来負担比率（分子）の構造'!M$42</f>
        <v>1216</v>
      </c>
      <c r="O65" s="135"/>
      <c r="P65" s="135"/>
    </row>
    <row r="66" spans="1:16" x14ac:dyDescent="0.15">
      <c r="A66" s="135" t="s">
        <v>25</v>
      </c>
      <c r="B66" s="135">
        <f>'将来負担比率（分子）の構造'!I$41</f>
        <v>93780</v>
      </c>
      <c r="C66" s="135"/>
      <c r="D66" s="135"/>
      <c r="E66" s="135">
        <f>'将来負担比率（分子）の構造'!J$41</f>
        <v>92083</v>
      </c>
      <c r="F66" s="135"/>
      <c r="G66" s="135"/>
      <c r="H66" s="135">
        <f>'将来負担比率（分子）の構造'!K$41</f>
        <v>94581</v>
      </c>
      <c r="I66" s="135"/>
      <c r="J66" s="135"/>
      <c r="K66" s="135">
        <f>'将来負担比率（分子）の構造'!L$41</f>
        <v>97135</v>
      </c>
      <c r="L66" s="135"/>
      <c r="M66" s="135"/>
      <c r="N66" s="135">
        <f>'将来負担比率（分子）の構造'!M$41</f>
        <v>102664</v>
      </c>
      <c r="O66" s="135"/>
      <c r="P66" s="135"/>
    </row>
    <row r="67" spans="1:16" x14ac:dyDescent="0.15">
      <c r="A67" s="135" t="s">
        <v>63</v>
      </c>
      <c r="B67" s="135" t="e">
        <f>NA()</f>
        <v>#N/A</v>
      </c>
      <c r="C67" s="135">
        <f>IF(ISNUMBER('将来負担比率（分子）の構造'!I$52), IF('将来負担比率（分子）の構造'!I$52 &lt; 0, 0, '将来負担比率（分子）の構造'!I$52), NA())</f>
        <v>29316</v>
      </c>
      <c r="D67" s="135" t="e">
        <f>NA()</f>
        <v>#N/A</v>
      </c>
      <c r="E67" s="135" t="e">
        <f>NA()</f>
        <v>#N/A</v>
      </c>
      <c r="F67" s="135">
        <f>IF(ISNUMBER('将来負担比率（分子）の構造'!J$52), IF('将来負担比率（分子）の構造'!J$52 &lt; 0, 0, '将来負担比率（分子）の構造'!J$52), NA())</f>
        <v>29809</v>
      </c>
      <c r="G67" s="135" t="e">
        <f>NA()</f>
        <v>#N/A</v>
      </c>
      <c r="H67" s="135" t="e">
        <f>NA()</f>
        <v>#N/A</v>
      </c>
      <c r="I67" s="135">
        <f>IF(ISNUMBER('将来負担比率（分子）の構造'!K$52), IF('将来負担比率（分子）の構造'!K$52 &lt; 0, 0, '将来負担比率（分子）の構造'!K$52), NA())</f>
        <v>29720</v>
      </c>
      <c r="J67" s="135" t="e">
        <f>NA()</f>
        <v>#N/A</v>
      </c>
      <c r="K67" s="135" t="e">
        <f>NA()</f>
        <v>#N/A</v>
      </c>
      <c r="L67" s="135">
        <f>IF(ISNUMBER('将来負担比率（分子）の構造'!L$52), IF('将来負担比率（分子）の構造'!L$52 &lt; 0, 0, '将来負担比率（分子）の構造'!L$52), NA())</f>
        <v>25703</v>
      </c>
      <c r="M67" s="135" t="e">
        <f>NA()</f>
        <v>#N/A</v>
      </c>
      <c r="N67" s="135" t="e">
        <f>NA()</f>
        <v>#N/A</v>
      </c>
      <c r="O67" s="135">
        <f>IF(ISNUMBER('将来負担比率（分子）の構造'!M$52), IF('将来負担比率（分子）の構造'!M$52 &lt; 0, 0, '将来負担比率（分子）の構造'!M$52), NA())</f>
        <v>23973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50" zoomScaleNormal="5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190</v>
      </c>
      <c r="DI1" s="732"/>
      <c r="DJ1" s="732"/>
      <c r="DK1" s="732"/>
      <c r="DL1" s="732"/>
      <c r="DM1" s="732"/>
      <c r="DN1" s="733"/>
      <c r="DP1" s="731" t="s">
        <v>191</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193</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194</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195</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196</v>
      </c>
      <c r="S4" s="679"/>
      <c r="T4" s="679"/>
      <c r="U4" s="679"/>
      <c r="V4" s="679"/>
      <c r="W4" s="679"/>
      <c r="X4" s="679"/>
      <c r="Y4" s="680"/>
      <c r="Z4" s="678" t="s">
        <v>197</v>
      </c>
      <c r="AA4" s="679"/>
      <c r="AB4" s="679"/>
      <c r="AC4" s="680"/>
      <c r="AD4" s="678" t="s">
        <v>198</v>
      </c>
      <c r="AE4" s="679"/>
      <c r="AF4" s="679"/>
      <c r="AG4" s="679"/>
      <c r="AH4" s="679"/>
      <c r="AI4" s="679"/>
      <c r="AJ4" s="679"/>
      <c r="AK4" s="680"/>
      <c r="AL4" s="678" t="s">
        <v>197</v>
      </c>
      <c r="AM4" s="679"/>
      <c r="AN4" s="679"/>
      <c r="AO4" s="680"/>
      <c r="AP4" s="734" t="s">
        <v>199</v>
      </c>
      <c r="AQ4" s="734"/>
      <c r="AR4" s="734"/>
      <c r="AS4" s="734"/>
      <c r="AT4" s="734"/>
      <c r="AU4" s="734"/>
      <c r="AV4" s="734"/>
      <c r="AW4" s="734"/>
      <c r="AX4" s="734"/>
      <c r="AY4" s="734"/>
      <c r="AZ4" s="734"/>
      <c r="BA4" s="734"/>
      <c r="BB4" s="734"/>
      <c r="BC4" s="734"/>
      <c r="BD4" s="734"/>
      <c r="BE4" s="734"/>
      <c r="BF4" s="734"/>
      <c r="BG4" s="734" t="s">
        <v>200</v>
      </c>
      <c r="BH4" s="734"/>
      <c r="BI4" s="734"/>
      <c r="BJ4" s="734"/>
      <c r="BK4" s="734"/>
      <c r="BL4" s="734"/>
      <c r="BM4" s="734"/>
      <c r="BN4" s="734"/>
      <c r="BO4" s="734" t="s">
        <v>197</v>
      </c>
      <c r="BP4" s="734"/>
      <c r="BQ4" s="734"/>
      <c r="BR4" s="734"/>
      <c r="BS4" s="734" t="s">
        <v>201</v>
      </c>
      <c r="BT4" s="734"/>
      <c r="BU4" s="734"/>
      <c r="BV4" s="734"/>
      <c r="BW4" s="734"/>
      <c r="BX4" s="734"/>
      <c r="BY4" s="734"/>
      <c r="BZ4" s="734"/>
      <c r="CA4" s="734"/>
      <c r="CB4" s="734"/>
      <c r="CD4" s="723" t="s">
        <v>202</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203</v>
      </c>
      <c r="C5" s="706"/>
      <c r="D5" s="706"/>
      <c r="E5" s="706"/>
      <c r="F5" s="706"/>
      <c r="G5" s="706"/>
      <c r="H5" s="706"/>
      <c r="I5" s="706"/>
      <c r="J5" s="706"/>
      <c r="K5" s="706"/>
      <c r="L5" s="706"/>
      <c r="M5" s="706"/>
      <c r="N5" s="706"/>
      <c r="O5" s="706"/>
      <c r="P5" s="706"/>
      <c r="Q5" s="707"/>
      <c r="R5" s="668">
        <v>41112958</v>
      </c>
      <c r="S5" s="669"/>
      <c r="T5" s="669"/>
      <c r="U5" s="669"/>
      <c r="V5" s="669"/>
      <c r="W5" s="669"/>
      <c r="X5" s="669"/>
      <c r="Y5" s="716"/>
      <c r="Z5" s="729">
        <v>35.6</v>
      </c>
      <c r="AA5" s="729"/>
      <c r="AB5" s="729"/>
      <c r="AC5" s="729"/>
      <c r="AD5" s="730">
        <v>38762408</v>
      </c>
      <c r="AE5" s="730"/>
      <c r="AF5" s="730"/>
      <c r="AG5" s="730"/>
      <c r="AH5" s="730"/>
      <c r="AI5" s="730"/>
      <c r="AJ5" s="730"/>
      <c r="AK5" s="730"/>
      <c r="AL5" s="717">
        <v>59.5</v>
      </c>
      <c r="AM5" s="686"/>
      <c r="AN5" s="686"/>
      <c r="AO5" s="718"/>
      <c r="AP5" s="705" t="s">
        <v>204</v>
      </c>
      <c r="AQ5" s="706"/>
      <c r="AR5" s="706"/>
      <c r="AS5" s="706"/>
      <c r="AT5" s="706"/>
      <c r="AU5" s="706"/>
      <c r="AV5" s="706"/>
      <c r="AW5" s="706"/>
      <c r="AX5" s="706"/>
      <c r="AY5" s="706"/>
      <c r="AZ5" s="706"/>
      <c r="BA5" s="706"/>
      <c r="BB5" s="706"/>
      <c r="BC5" s="706"/>
      <c r="BD5" s="706"/>
      <c r="BE5" s="706"/>
      <c r="BF5" s="707"/>
      <c r="BG5" s="618">
        <v>38905311</v>
      </c>
      <c r="BH5" s="619"/>
      <c r="BI5" s="619"/>
      <c r="BJ5" s="619"/>
      <c r="BK5" s="619"/>
      <c r="BL5" s="619"/>
      <c r="BM5" s="619"/>
      <c r="BN5" s="620"/>
      <c r="BO5" s="671">
        <v>94.6</v>
      </c>
      <c r="BP5" s="671"/>
      <c r="BQ5" s="671"/>
      <c r="BR5" s="671"/>
      <c r="BS5" s="672">
        <v>188322</v>
      </c>
      <c r="BT5" s="672"/>
      <c r="BU5" s="672"/>
      <c r="BV5" s="672"/>
      <c r="BW5" s="672"/>
      <c r="BX5" s="672"/>
      <c r="BY5" s="672"/>
      <c r="BZ5" s="672"/>
      <c r="CA5" s="672"/>
      <c r="CB5" s="708"/>
      <c r="CD5" s="723" t="s">
        <v>199</v>
      </c>
      <c r="CE5" s="724"/>
      <c r="CF5" s="724"/>
      <c r="CG5" s="724"/>
      <c r="CH5" s="724"/>
      <c r="CI5" s="724"/>
      <c r="CJ5" s="724"/>
      <c r="CK5" s="724"/>
      <c r="CL5" s="724"/>
      <c r="CM5" s="724"/>
      <c r="CN5" s="724"/>
      <c r="CO5" s="724"/>
      <c r="CP5" s="724"/>
      <c r="CQ5" s="725"/>
      <c r="CR5" s="723" t="s">
        <v>205</v>
      </c>
      <c r="CS5" s="724"/>
      <c r="CT5" s="724"/>
      <c r="CU5" s="724"/>
      <c r="CV5" s="724"/>
      <c r="CW5" s="724"/>
      <c r="CX5" s="724"/>
      <c r="CY5" s="725"/>
      <c r="CZ5" s="723" t="s">
        <v>197</v>
      </c>
      <c r="DA5" s="724"/>
      <c r="DB5" s="724"/>
      <c r="DC5" s="725"/>
      <c r="DD5" s="723" t="s">
        <v>206</v>
      </c>
      <c r="DE5" s="724"/>
      <c r="DF5" s="724"/>
      <c r="DG5" s="724"/>
      <c r="DH5" s="724"/>
      <c r="DI5" s="724"/>
      <c r="DJ5" s="724"/>
      <c r="DK5" s="724"/>
      <c r="DL5" s="724"/>
      <c r="DM5" s="724"/>
      <c r="DN5" s="724"/>
      <c r="DO5" s="724"/>
      <c r="DP5" s="725"/>
      <c r="DQ5" s="723" t="s">
        <v>207</v>
      </c>
      <c r="DR5" s="724"/>
      <c r="DS5" s="724"/>
      <c r="DT5" s="724"/>
      <c r="DU5" s="724"/>
      <c r="DV5" s="724"/>
      <c r="DW5" s="724"/>
      <c r="DX5" s="724"/>
      <c r="DY5" s="724"/>
      <c r="DZ5" s="724"/>
      <c r="EA5" s="724"/>
      <c r="EB5" s="724"/>
      <c r="EC5" s="725"/>
    </row>
    <row r="6" spans="2:143" ht="11.25" customHeight="1" x14ac:dyDescent="0.15">
      <c r="B6" s="615" t="s">
        <v>208</v>
      </c>
      <c r="C6" s="616"/>
      <c r="D6" s="616"/>
      <c r="E6" s="616"/>
      <c r="F6" s="616"/>
      <c r="G6" s="616"/>
      <c r="H6" s="616"/>
      <c r="I6" s="616"/>
      <c r="J6" s="616"/>
      <c r="K6" s="616"/>
      <c r="L6" s="616"/>
      <c r="M6" s="616"/>
      <c r="N6" s="616"/>
      <c r="O6" s="616"/>
      <c r="P6" s="616"/>
      <c r="Q6" s="617"/>
      <c r="R6" s="618">
        <v>1161028</v>
      </c>
      <c r="S6" s="619"/>
      <c r="T6" s="619"/>
      <c r="U6" s="619"/>
      <c r="V6" s="619"/>
      <c r="W6" s="619"/>
      <c r="X6" s="619"/>
      <c r="Y6" s="620"/>
      <c r="Z6" s="671">
        <v>1</v>
      </c>
      <c r="AA6" s="671"/>
      <c r="AB6" s="671"/>
      <c r="AC6" s="671"/>
      <c r="AD6" s="672">
        <v>1161028</v>
      </c>
      <c r="AE6" s="672"/>
      <c r="AF6" s="672"/>
      <c r="AG6" s="672"/>
      <c r="AH6" s="672"/>
      <c r="AI6" s="672"/>
      <c r="AJ6" s="672"/>
      <c r="AK6" s="672"/>
      <c r="AL6" s="641">
        <v>1.8</v>
      </c>
      <c r="AM6" s="673"/>
      <c r="AN6" s="673"/>
      <c r="AO6" s="674"/>
      <c r="AP6" s="615" t="s">
        <v>209</v>
      </c>
      <c r="AQ6" s="616"/>
      <c r="AR6" s="616"/>
      <c r="AS6" s="616"/>
      <c r="AT6" s="616"/>
      <c r="AU6" s="616"/>
      <c r="AV6" s="616"/>
      <c r="AW6" s="616"/>
      <c r="AX6" s="616"/>
      <c r="AY6" s="616"/>
      <c r="AZ6" s="616"/>
      <c r="BA6" s="616"/>
      <c r="BB6" s="616"/>
      <c r="BC6" s="616"/>
      <c r="BD6" s="616"/>
      <c r="BE6" s="616"/>
      <c r="BF6" s="617"/>
      <c r="BG6" s="618">
        <v>38905311</v>
      </c>
      <c r="BH6" s="619"/>
      <c r="BI6" s="619"/>
      <c r="BJ6" s="619"/>
      <c r="BK6" s="619"/>
      <c r="BL6" s="619"/>
      <c r="BM6" s="619"/>
      <c r="BN6" s="620"/>
      <c r="BO6" s="671">
        <v>94.6</v>
      </c>
      <c r="BP6" s="671"/>
      <c r="BQ6" s="671"/>
      <c r="BR6" s="671"/>
      <c r="BS6" s="672">
        <v>188322</v>
      </c>
      <c r="BT6" s="672"/>
      <c r="BU6" s="672"/>
      <c r="BV6" s="672"/>
      <c r="BW6" s="672"/>
      <c r="BX6" s="672"/>
      <c r="BY6" s="672"/>
      <c r="BZ6" s="672"/>
      <c r="CA6" s="672"/>
      <c r="CB6" s="708"/>
      <c r="CD6" s="675" t="s">
        <v>210</v>
      </c>
      <c r="CE6" s="676"/>
      <c r="CF6" s="676"/>
      <c r="CG6" s="676"/>
      <c r="CH6" s="676"/>
      <c r="CI6" s="676"/>
      <c r="CJ6" s="676"/>
      <c r="CK6" s="676"/>
      <c r="CL6" s="676"/>
      <c r="CM6" s="676"/>
      <c r="CN6" s="676"/>
      <c r="CO6" s="676"/>
      <c r="CP6" s="676"/>
      <c r="CQ6" s="677"/>
      <c r="CR6" s="618">
        <v>641416</v>
      </c>
      <c r="CS6" s="619"/>
      <c r="CT6" s="619"/>
      <c r="CU6" s="619"/>
      <c r="CV6" s="619"/>
      <c r="CW6" s="619"/>
      <c r="CX6" s="619"/>
      <c r="CY6" s="620"/>
      <c r="CZ6" s="671">
        <v>0.6</v>
      </c>
      <c r="DA6" s="671"/>
      <c r="DB6" s="671"/>
      <c r="DC6" s="671"/>
      <c r="DD6" s="624" t="s">
        <v>211</v>
      </c>
      <c r="DE6" s="619"/>
      <c r="DF6" s="619"/>
      <c r="DG6" s="619"/>
      <c r="DH6" s="619"/>
      <c r="DI6" s="619"/>
      <c r="DJ6" s="619"/>
      <c r="DK6" s="619"/>
      <c r="DL6" s="619"/>
      <c r="DM6" s="619"/>
      <c r="DN6" s="619"/>
      <c r="DO6" s="619"/>
      <c r="DP6" s="620"/>
      <c r="DQ6" s="624">
        <v>641416</v>
      </c>
      <c r="DR6" s="619"/>
      <c r="DS6" s="619"/>
      <c r="DT6" s="619"/>
      <c r="DU6" s="619"/>
      <c r="DV6" s="619"/>
      <c r="DW6" s="619"/>
      <c r="DX6" s="619"/>
      <c r="DY6" s="619"/>
      <c r="DZ6" s="619"/>
      <c r="EA6" s="619"/>
      <c r="EB6" s="619"/>
      <c r="EC6" s="654"/>
    </row>
    <row r="7" spans="2:143" ht="11.25" customHeight="1" x14ac:dyDescent="0.15">
      <c r="B7" s="615" t="s">
        <v>212</v>
      </c>
      <c r="C7" s="616"/>
      <c r="D7" s="616"/>
      <c r="E7" s="616"/>
      <c r="F7" s="616"/>
      <c r="G7" s="616"/>
      <c r="H7" s="616"/>
      <c r="I7" s="616"/>
      <c r="J7" s="616"/>
      <c r="K7" s="616"/>
      <c r="L7" s="616"/>
      <c r="M7" s="616"/>
      <c r="N7" s="616"/>
      <c r="O7" s="616"/>
      <c r="P7" s="616"/>
      <c r="Q7" s="617"/>
      <c r="R7" s="618">
        <v>86330</v>
      </c>
      <c r="S7" s="619"/>
      <c r="T7" s="619"/>
      <c r="U7" s="619"/>
      <c r="V7" s="619"/>
      <c r="W7" s="619"/>
      <c r="X7" s="619"/>
      <c r="Y7" s="620"/>
      <c r="Z7" s="671">
        <v>0.1</v>
      </c>
      <c r="AA7" s="671"/>
      <c r="AB7" s="671"/>
      <c r="AC7" s="671"/>
      <c r="AD7" s="672">
        <v>86330</v>
      </c>
      <c r="AE7" s="672"/>
      <c r="AF7" s="672"/>
      <c r="AG7" s="672"/>
      <c r="AH7" s="672"/>
      <c r="AI7" s="672"/>
      <c r="AJ7" s="672"/>
      <c r="AK7" s="672"/>
      <c r="AL7" s="641">
        <v>0.1</v>
      </c>
      <c r="AM7" s="673"/>
      <c r="AN7" s="673"/>
      <c r="AO7" s="674"/>
      <c r="AP7" s="615" t="s">
        <v>213</v>
      </c>
      <c r="AQ7" s="616"/>
      <c r="AR7" s="616"/>
      <c r="AS7" s="616"/>
      <c r="AT7" s="616"/>
      <c r="AU7" s="616"/>
      <c r="AV7" s="616"/>
      <c r="AW7" s="616"/>
      <c r="AX7" s="616"/>
      <c r="AY7" s="616"/>
      <c r="AZ7" s="616"/>
      <c r="BA7" s="616"/>
      <c r="BB7" s="616"/>
      <c r="BC7" s="616"/>
      <c r="BD7" s="616"/>
      <c r="BE7" s="616"/>
      <c r="BF7" s="617"/>
      <c r="BG7" s="618">
        <v>20143898</v>
      </c>
      <c r="BH7" s="619"/>
      <c r="BI7" s="619"/>
      <c r="BJ7" s="619"/>
      <c r="BK7" s="619"/>
      <c r="BL7" s="619"/>
      <c r="BM7" s="619"/>
      <c r="BN7" s="620"/>
      <c r="BO7" s="671">
        <v>49</v>
      </c>
      <c r="BP7" s="671"/>
      <c r="BQ7" s="671"/>
      <c r="BR7" s="671"/>
      <c r="BS7" s="672">
        <v>188322</v>
      </c>
      <c r="BT7" s="672"/>
      <c r="BU7" s="672"/>
      <c r="BV7" s="672"/>
      <c r="BW7" s="672"/>
      <c r="BX7" s="672"/>
      <c r="BY7" s="672"/>
      <c r="BZ7" s="672"/>
      <c r="CA7" s="672"/>
      <c r="CB7" s="708"/>
      <c r="CD7" s="655" t="s">
        <v>214</v>
      </c>
      <c r="CE7" s="652"/>
      <c r="CF7" s="652"/>
      <c r="CG7" s="652"/>
      <c r="CH7" s="652"/>
      <c r="CI7" s="652"/>
      <c r="CJ7" s="652"/>
      <c r="CK7" s="652"/>
      <c r="CL7" s="652"/>
      <c r="CM7" s="652"/>
      <c r="CN7" s="652"/>
      <c r="CO7" s="652"/>
      <c r="CP7" s="652"/>
      <c r="CQ7" s="653"/>
      <c r="CR7" s="618">
        <v>12607356</v>
      </c>
      <c r="CS7" s="619"/>
      <c r="CT7" s="619"/>
      <c r="CU7" s="619"/>
      <c r="CV7" s="619"/>
      <c r="CW7" s="619"/>
      <c r="CX7" s="619"/>
      <c r="CY7" s="620"/>
      <c r="CZ7" s="671">
        <v>11</v>
      </c>
      <c r="DA7" s="671"/>
      <c r="DB7" s="671"/>
      <c r="DC7" s="671"/>
      <c r="DD7" s="624">
        <v>624877</v>
      </c>
      <c r="DE7" s="619"/>
      <c r="DF7" s="619"/>
      <c r="DG7" s="619"/>
      <c r="DH7" s="619"/>
      <c r="DI7" s="619"/>
      <c r="DJ7" s="619"/>
      <c r="DK7" s="619"/>
      <c r="DL7" s="619"/>
      <c r="DM7" s="619"/>
      <c r="DN7" s="619"/>
      <c r="DO7" s="619"/>
      <c r="DP7" s="620"/>
      <c r="DQ7" s="624">
        <v>10623104</v>
      </c>
      <c r="DR7" s="619"/>
      <c r="DS7" s="619"/>
      <c r="DT7" s="619"/>
      <c r="DU7" s="619"/>
      <c r="DV7" s="619"/>
      <c r="DW7" s="619"/>
      <c r="DX7" s="619"/>
      <c r="DY7" s="619"/>
      <c r="DZ7" s="619"/>
      <c r="EA7" s="619"/>
      <c r="EB7" s="619"/>
      <c r="EC7" s="654"/>
    </row>
    <row r="8" spans="2:143" ht="11.25" customHeight="1" x14ac:dyDescent="0.15">
      <c r="B8" s="615" t="s">
        <v>215</v>
      </c>
      <c r="C8" s="616"/>
      <c r="D8" s="616"/>
      <c r="E8" s="616"/>
      <c r="F8" s="616"/>
      <c r="G8" s="616"/>
      <c r="H8" s="616"/>
      <c r="I8" s="616"/>
      <c r="J8" s="616"/>
      <c r="K8" s="616"/>
      <c r="L8" s="616"/>
      <c r="M8" s="616"/>
      <c r="N8" s="616"/>
      <c r="O8" s="616"/>
      <c r="P8" s="616"/>
      <c r="Q8" s="617"/>
      <c r="R8" s="618">
        <v>293207</v>
      </c>
      <c r="S8" s="619"/>
      <c r="T8" s="619"/>
      <c r="U8" s="619"/>
      <c r="V8" s="619"/>
      <c r="W8" s="619"/>
      <c r="X8" s="619"/>
      <c r="Y8" s="620"/>
      <c r="Z8" s="671">
        <v>0.3</v>
      </c>
      <c r="AA8" s="671"/>
      <c r="AB8" s="671"/>
      <c r="AC8" s="671"/>
      <c r="AD8" s="672">
        <v>293207</v>
      </c>
      <c r="AE8" s="672"/>
      <c r="AF8" s="672"/>
      <c r="AG8" s="672"/>
      <c r="AH8" s="672"/>
      <c r="AI8" s="672"/>
      <c r="AJ8" s="672"/>
      <c r="AK8" s="672"/>
      <c r="AL8" s="641">
        <v>0.5</v>
      </c>
      <c r="AM8" s="673"/>
      <c r="AN8" s="673"/>
      <c r="AO8" s="674"/>
      <c r="AP8" s="615" t="s">
        <v>216</v>
      </c>
      <c r="AQ8" s="616"/>
      <c r="AR8" s="616"/>
      <c r="AS8" s="616"/>
      <c r="AT8" s="616"/>
      <c r="AU8" s="616"/>
      <c r="AV8" s="616"/>
      <c r="AW8" s="616"/>
      <c r="AX8" s="616"/>
      <c r="AY8" s="616"/>
      <c r="AZ8" s="616"/>
      <c r="BA8" s="616"/>
      <c r="BB8" s="616"/>
      <c r="BC8" s="616"/>
      <c r="BD8" s="616"/>
      <c r="BE8" s="616"/>
      <c r="BF8" s="617"/>
      <c r="BG8" s="618">
        <v>476423</v>
      </c>
      <c r="BH8" s="619"/>
      <c r="BI8" s="619"/>
      <c r="BJ8" s="619"/>
      <c r="BK8" s="619"/>
      <c r="BL8" s="619"/>
      <c r="BM8" s="619"/>
      <c r="BN8" s="620"/>
      <c r="BO8" s="671">
        <v>1.2</v>
      </c>
      <c r="BP8" s="671"/>
      <c r="BQ8" s="671"/>
      <c r="BR8" s="671"/>
      <c r="BS8" s="624" t="s">
        <v>110</v>
      </c>
      <c r="BT8" s="619"/>
      <c r="BU8" s="619"/>
      <c r="BV8" s="619"/>
      <c r="BW8" s="619"/>
      <c r="BX8" s="619"/>
      <c r="BY8" s="619"/>
      <c r="BZ8" s="619"/>
      <c r="CA8" s="619"/>
      <c r="CB8" s="654"/>
      <c r="CD8" s="655" t="s">
        <v>217</v>
      </c>
      <c r="CE8" s="652"/>
      <c r="CF8" s="652"/>
      <c r="CG8" s="652"/>
      <c r="CH8" s="652"/>
      <c r="CI8" s="652"/>
      <c r="CJ8" s="652"/>
      <c r="CK8" s="652"/>
      <c r="CL8" s="652"/>
      <c r="CM8" s="652"/>
      <c r="CN8" s="652"/>
      <c r="CO8" s="652"/>
      <c r="CP8" s="652"/>
      <c r="CQ8" s="653"/>
      <c r="CR8" s="618">
        <v>38356608</v>
      </c>
      <c r="CS8" s="619"/>
      <c r="CT8" s="619"/>
      <c r="CU8" s="619"/>
      <c r="CV8" s="619"/>
      <c r="CW8" s="619"/>
      <c r="CX8" s="619"/>
      <c r="CY8" s="620"/>
      <c r="CZ8" s="671">
        <v>33.5</v>
      </c>
      <c r="DA8" s="671"/>
      <c r="DB8" s="671"/>
      <c r="DC8" s="671"/>
      <c r="DD8" s="624">
        <v>368701</v>
      </c>
      <c r="DE8" s="619"/>
      <c r="DF8" s="619"/>
      <c r="DG8" s="619"/>
      <c r="DH8" s="619"/>
      <c r="DI8" s="619"/>
      <c r="DJ8" s="619"/>
      <c r="DK8" s="619"/>
      <c r="DL8" s="619"/>
      <c r="DM8" s="619"/>
      <c r="DN8" s="619"/>
      <c r="DO8" s="619"/>
      <c r="DP8" s="620"/>
      <c r="DQ8" s="624">
        <v>19446121</v>
      </c>
      <c r="DR8" s="619"/>
      <c r="DS8" s="619"/>
      <c r="DT8" s="619"/>
      <c r="DU8" s="619"/>
      <c r="DV8" s="619"/>
      <c r="DW8" s="619"/>
      <c r="DX8" s="619"/>
      <c r="DY8" s="619"/>
      <c r="DZ8" s="619"/>
      <c r="EA8" s="619"/>
      <c r="EB8" s="619"/>
      <c r="EC8" s="654"/>
    </row>
    <row r="9" spans="2:143" ht="11.25" customHeight="1" x14ac:dyDescent="0.15">
      <c r="B9" s="615" t="s">
        <v>218</v>
      </c>
      <c r="C9" s="616"/>
      <c r="D9" s="616"/>
      <c r="E9" s="616"/>
      <c r="F9" s="616"/>
      <c r="G9" s="616"/>
      <c r="H9" s="616"/>
      <c r="I9" s="616"/>
      <c r="J9" s="616"/>
      <c r="K9" s="616"/>
      <c r="L9" s="616"/>
      <c r="M9" s="616"/>
      <c r="N9" s="616"/>
      <c r="O9" s="616"/>
      <c r="P9" s="616"/>
      <c r="Q9" s="617"/>
      <c r="R9" s="618">
        <v>266047</v>
      </c>
      <c r="S9" s="619"/>
      <c r="T9" s="619"/>
      <c r="U9" s="619"/>
      <c r="V9" s="619"/>
      <c r="W9" s="619"/>
      <c r="X9" s="619"/>
      <c r="Y9" s="620"/>
      <c r="Z9" s="671">
        <v>0.2</v>
      </c>
      <c r="AA9" s="671"/>
      <c r="AB9" s="671"/>
      <c r="AC9" s="671"/>
      <c r="AD9" s="672">
        <v>266047</v>
      </c>
      <c r="AE9" s="672"/>
      <c r="AF9" s="672"/>
      <c r="AG9" s="672"/>
      <c r="AH9" s="672"/>
      <c r="AI9" s="672"/>
      <c r="AJ9" s="672"/>
      <c r="AK9" s="672"/>
      <c r="AL9" s="641">
        <v>0.4</v>
      </c>
      <c r="AM9" s="673"/>
      <c r="AN9" s="673"/>
      <c r="AO9" s="674"/>
      <c r="AP9" s="615" t="s">
        <v>219</v>
      </c>
      <c r="AQ9" s="616"/>
      <c r="AR9" s="616"/>
      <c r="AS9" s="616"/>
      <c r="AT9" s="616"/>
      <c r="AU9" s="616"/>
      <c r="AV9" s="616"/>
      <c r="AW9" s="616"/>
      <c r="AX9" s="616"/>
      <c r="AY9" s="616"/>
      <c r="AZ9" s="616"/>
      <c r="BA9" s="616"/>
      <c r="BB9" s="616"/>
      <c r="BC9" s="616"/>
      <c r="BD9" s="616"/>
      <c r="BE9" s="616"/>
      <c r="BF9" s="617"/>
      <c r="BG9" s="618">
        <v>16069415</v>
      </c>
      <c r="BH9" s="619"/>
      <c r="BI9" s="619"/>
      <c r="BJ9" s="619"/>
      <c r="BK9" s="619"/>
      <c r="BL9" s="619"/>
      <c r="BM9" s="619"/>
      <c r="BN9" s="620"/>
      <c r="BO9" s="671">
        <v>39.1</v>
      </c>
      <c r="BP9" s="671"/>
      <c r="BQ9" s="671"/>
      <c r="BR9" s="671"/>
      <c r="BS9" s="624" t="s">
        <v>110</v>
      </c>
      <c r="BT9" s="619"/>
      <c r="BU9" s="619"/>
      <c r="BV9" s="619"/>
      <c r="BW9" s="619"/>
      <c r="BX9" s="619"/>
      <c r="BY9" s="619"/>
      <c r="BZ9" s="619"/>
      <c r="CA9" s="619"/>
      <c r="CB9" s="654"/>
      <c r="CD9" s="655" t="s">
        <v>220</v>
      </c>
      <c r="CE9" s="652"/>
      <c r="CF9" s="652"/>
      <c r="CG9" s="652"/>
      <c r="CH9" s="652"/>
      <c r="CI9" s="652"/>
      <c r="CJ9" s="652"/>
      <c r="CK9" s="652"/>
      <c r="CL9" s="652"/>
      <c r="CM9" s="652"/>
      <c r="CN9" s="652"/>
      <c r="CO9" s="652"/>
      <c r="CP9" s="652"/>
      <c r="CQ9" s="653"/>
      <c r="CR9" s="618">
        <v>16017883</v>
      </c>
      <c r="CS9" s="619"/>
      <c r="CT9" s="619"/>
      <c r="CU9" s="619"/>
      <c r="CV9" s="619"/>
      <c r="CW9" s="619"/>
      <c r="CX9" s="619"/>
      <c r="CY9" s="620"/>
      <c r="CZ9" s="671">
        <v>14</v>
      </c>
      <c r="DA9" s="671"/>
      <c r="DB9" s="671"/>
      <c r="DC9" s="671"/>
      <c r="DD9" s="624">
        <v>7483774</v>
      </c>
      <c r="DE9" s="619"/>
      <c r="DF9" s="619"/>
      <c r="DG9" s="619"/>
      <c r="DH9" s="619"/>
      <c r="DI9" s="619"/>
      <c r="DJ9" s="619"/>
      <c r="DK9" s="619"/>
      <c r="DL9" s="619"/>
      <c r="DM9" s="619"/>
      <c r="DN9" s="619"/>
      <c r="DO9" s="619"/>
      <c r="DP9" s="620"/>
      <c r="DQ9" s="624">
        <v>8664483</v>
      </c>
      <c r="DR9" s="619"/>
      <c r="DS9" s="619"/>
      <c r="DT9" s="619"/>
      <c r="DU9" s="619"/>
      <c r="DV9" s="619"/>
      <c r="DW9" s="619"/>
      <c r="DX9" s="619"/>
      <c r="DY9" s="619"/>
      <c r="DZ9" s="619"/>
      <c r="EA9" s="619"/>
      <c r="EB9" s="619"/>
      <c r="EC9" s="654"/>
    </row>
    <row r="10" spans="2:143" ht="11.25" customHeight="1" x14ac:dyDescent="0.15">
      <c r="B10" s="615" t="s">
        <v>221</v>
      </c>
      <c r="C10" s="616"/>
      <c r="D10" s="616"/>
      <c r="E10" s="616"/>
      <c r="F10" s="616"/>
      <c r="G10" s="616"/>
      <c r="H10" s="616"/>
      <c r="I10" s="616"/>
      <c r="J10" s="616"/>
      <c r="K10" s="616"/>
      <c r="L10" s="616"/>
      <c r="M10" s="616"/>
      <c r="N10" s="616"/>
      <c r="O10" s="616"/>
      <c r="P10" s="616"/>
      <c r="Q10" s="617"/>
      <c r="R10" s="618">
        <v>5310284</v>
      </c>
      <c r="S10" s="619"/>
      <c r="T10" s="619"/>
      <c r="U10" s="619"/>
      <c r="V10" s="619"/>
      <c r="W10" s="619"/>
      <c r="X10" s="619"/>
      <c r="Y10" s="620"/>
      <c r="Z10" s="671">
        <v>4.5999999999999996</v>
      </c>
      <c r="AA10" s="671"/>
      <c r="AB10" s="671"/>
      <c r="AC10" s="671"/>
      <c r="AD10" s="672">
        <v>5310284</v>
      </c>
      <c r="AE10" s="672"/>
      <c r="AF10" s="672"/>
      <c r="AG10" s="672"/>
      <c r="AH10" s="672"/>
      <c r="AI10" s="672"/>
      <c r="AJ10" s="672"/>
      <c r="AK10" s="672"/>
      <c r="AL10" s="641">
        <v>8.1999999999999993</v>
      </c>
      <c r="AM10" s="673"/>
      <c r="AN10" s="673"/>
      <c r="AO10" s="674"/>
      <c r="AP10" s="615" t="s">
        <v>222</v>
      </c>
      <c r="AQ10" s="616"/>
      <c r="AR10" s="616"/>
      <c r="AS10" s="616"/>
      <c r="AT10" s="616"/>
      <c r="AU10" s="616"/>
      <c r="AV10" s="616"/>
      <c r="AW10" s="616"/>
      <c r="AX10" s="616"/>
      <c r="AY10" s="616"/>
      <c r="AZ10" s="616"/>
      <c r="BA10" s="616"/>
      <c r="BB10" s="616"/>
      <c r="BC10" s="616"/>
      <c r="BD10" s="616"/>
      <c r="BE10" s="616"/>
      <c r="BF10" s="617"/>
      <c r="BG10" s="618">
        <v>836307</v>
      </c>
      <c r="BH10" s="619"/>
      <c r="BI10" s="619"/>
      <c r="BJ10" s="619"/>
      <c r="BK10" s="619"/>
      <c r="BL10" s="619"/>
      <c r="BM10" s="619"/>
      <c r="BN10" s="620"/>
      <c r="BO10" s="671">
        <v>2</v>
      </c>
      <c r="BP10" s="671"/>
      <c r="BQ10" s="671"/>
      <c r="BR10" s="671"/>
      <c r="BS10" s="624" t="s">
        <v>110</v>
      </c>
      <c r="BT10" s="619"/>
      <c r="BU10" s="619"/>
      <c r="BV10" s="619"/>
      <c r="BW10" s="619"/>
      <c r="BX10" s="619"/>
      <c r="BY10" s="619"/>
      <c r="BZ10" s="619"/>
      <c r="CA10" s="619"/>
      <c r="CB10" s="654"/>
      <c r="CD10" s="655" t="s">
        <v>223</v>
      </c>
      <c r="CE10" s="652"/>
      <c r="CF10" s="652"/>
      <c r="CG10" s="652"/>
      <c r="CH10" s="652"/>
      <c r="CI10" s="652"/>
      <c r="CJ10" s="652"/>
      <c r="CK10" s="652"/>
      <c r="CL10" s="652"/>
      <c r="CM10" s="652"/>
      <c r="CN10" s="652"/>
      <c r="CO10" s="652"/>
      <c r="CP10" s="652"/>
      <c r="CQ10" s="653"/>
      <c r="CR10" s="618">
        <v>63213</v>
      </c>
      <c r="CS10" s="619"/>
      <c r="CT10" s="619"/>
      <c r="CU10" s="619"/>
      <c r="CV10" s="619"/>
      <c r="CW10" s="619"/>
      <c r="CX10" s="619"/>
      <c r="CY10" s="620"/>
      <c r="CZ10" s="671">
        <v>0.1</v>
      </c>
      <c r="DA10" s="671"/>
      <c r="DB10" s="671"/>
      <c r="DC10" s="671"/>
      <c r="DD10" s="624" t="s">
        <v>110</v>
      </c>
      <c r="DE10" s="619"/>
      <c r="DF10" s="619"/>
      <c r="DG10" s="619"/>
      <c r="DH10" s="619"/>
      <c r="DI10" s="619"/>
      <c r="DJ10" s="619"/>
      <c r="DK10" s="619"/>
      <c r="DL10" s="619"/>
      <c r="DM10" s="619"/>
      <c r="DN10" s="619"/>
      <c r="DO10" s="619"/>
      <c r="DP10" s="620"/>
      <c r="DQ10" s="624">
        <v>29805</v>
      </c>
      <c r="DR10" s="619"/>
      <c r="DS10" s="619"/>
      <c r="DT10" s="619"/>
      <c r="DU10" s="619"/>
      <c r="DV10" s="619"/>
      <c r="DW10" s="619"/>
      <c r="DX10" s="619"/>
      <c r="DY10" s="619"/>
      <c r="DZ10" s="619"/>
      <c r="EA10" s="619"/>
      <c r="EB10" s="619"/>
      <c r="EC10" s="654"/>
    </row>
    <row r="11" spans="2:143" ht="11.25" customHeight="1" x14ac:dyDescent="0.15">
      <c r="B11" s="615" t="s">
        <v>224</v>
      </c>
      <c r="C11" s="616"/>
      <c r="D11" s="616"/>
      <c r="E11" s="616"/>
      <c r="F11" s="616"/>
      <c r="G11" s="616"/>
      <c r="H11" s="616"/>
      <c r="I11" s="616"/>
      <c r="J11" s="616"/>
      <c r="K11" s="616"/>
      <c r="L11" s="616"/>
      <c r="M11" s="616"/>
      <c r="N11" s="616"/>
      <c r="O11" s="616"/>
      <c r="P11" s="616"/>
      <c r="Q11" s="617"/>
      <c r="R11" s="618">
        <v>323081</v>
      </c>
      <c r="S11" s="619"/>
      <c r="T11" s="619"/>
      <c r="U11" s="619"/>
      <c r="V11" s="619"/>
      <c r="W11" s="619"/>
      <c r="X11" s="619"/>
      <c r="Y11" s="620"/>
      <c r="Z11" s="671">
        <v>0.3</v>
      </c>
      <c r="AA11" s="671"/>
      <c r="AB11" s="671"/>
      <c r="AC11" s="671"/>
      <c r="AD11" s="672">
        <v>323081</v>
      </c>
      <c r="AE11" s="672"/>
      <c r="AF11" s="672"/>
      <c r="AG11" s="672"/>
      <c r="AH11" s="672"/>
      <c r="AI11" s="672"/>
      <c r="AJ11" s="672"/>
      <c r="AK11" s="672"/>
      <c r="AL11" s="641">
        <v>0.5</v>
      </c>
      <c r="AM11" s="673"/>
      <c r="AN11" s="673"/>
      <c r="AO11" s="674"/>
      <c r="AP11" s="615" t="s">
        <v>225</v>
      </c>
      <c r="AQ11" s="616"/>
      <c r="AR11" s="616"/>
      <c r="AS11" s="616"/>
      <c r="AT11" s="616"/>
      <c r="AU11" s="616"/>
      <c r="AV11" s="616"/>
      <c r="AW11" s="616"/>
      <c r="AX11" s="616"/>
      <c r="AY11" s="616"/>
      <c r="AZ11" s="616"/>
      <c r="BA11" s="616"/>
      <c r="BB11" s="616"/>
      <c r="BC11" s="616"/>
      <c r="BD11" s="616"/>
      <c r="BE11" s="616"/>
      <c r="BF11" s="617"/>
      <c r="BG11" s="618">
        <v>2761753</v>
      </c>
      <c r="BH11" s="619"/>
      <c r="BI11" s="619"/>
      <c r="BJ11" s="619"/>
      <c r="BK11" s="619"/>
      <c r="BL11" s="619"/>
      <c r="BM11" s="619"/>
      <c r="BN11" s="620"/>
      <c r="BO11" s="671">
        <v>6.7</v>
      </c>
      <c r="BP11" s="671"/>
      <c r="BQ11" s="671"/>
      <c r="BR11" s="671"/>
      <c r="BS11" s="624">
        <v>188322</v>
      </c>
      <c r="BT11" s="619"/>
      <c r="BU11" s="619"/>
      <c r="BV11" s="619"/>
      <c r="BW11" s="619"/>
      <c r="BX11" s="619"/>
      <c r="BY11" s="619"/>
      <c r="BZ11" s="619"/>
      <c r="CA11" s="619"/>
      <c r="CB11" s="654"/>
      <c r="CD11" s="655" t="s">
        <v>226</v>
      </c>
      <c r="CE11" s="652"/>
      <c r="CF11" s="652"/>
      <c r="CG11" s="652"/>
      <c r="CH11" s="652"/>
      <c r="CI11" s="652"/>
      <c r="CJ11" s="652"/>
      <c r="CK11" s="652"/>
      <c r="CL11" s="652"/>
      <c r="CM11" s="652"/>
      <c r="CN11" s="652"/>
      <c r="CO11" s="652"/>
      <c r="CP11" s="652"/>
      <c r="CQ11" s="653"/>
      <c r="CR11" s="618">
        <v>3111761</v>
      </c>
      <c r="CS11" s="619"/>
      <c r="CT11" s="619"/>
      <c r="CU11" s="619"/>
      <c r="CV11" s="619"/>
      <c r="CW11" s="619"/>
      <c r="CX11" s="619"/>
      <c r="CY11" s="620"/>
      <c r="CZ11" s="671">
        <v>2.7</v>
      </c>
      <c r="DA11" s="671"/>
      <c r="DB11" s="671"/>
      <c r="DC11" s="671"/>
      <c r="DD11" s="624">
        <v>1123696</v>
      </c>
      <c r="DE11" s="619"/>
      <c r="DF11" s="619"/>
      <c r="DG11" s="619"/>
      <c r="DH11" s="619"/>
      <c r="DI11" s="619"/>
      <c r="DJ11" s="619"/>
      <c r="DK11" s="619"/>
      <c r="DL11" s="619"/>
      <c r="DM11" s="619"/>
      <c r="DN11" s="619"/>
      <c r="DO11" s="619"/>
      <c r="DP11" s="620"/>
      <c r="DQ11" s="624">
        <v>2032171</v>
      </c>
      <c r="DR11" s="619"/>
      <c r="DS11" s="619"/>
      <c r="DT11" s="619"/>
      <c r="DU11" s="619"/>
      <c r="DV11" s="619"/>
      <c r="DW11" s="619"/>
      <c r="DX11" s="619"/>
      <c r="DY11" s="619"/>
      <c r="DZ11" s="619"/>
      <c r="EA11" s="619"/>
      <c r="EB11" s="619"/>
      <c r="EC11" s="654"/>
    </row>
    <row r="12" spans="2:143" ht="11.25" customHeight="1" x14ac:dyDescent="0.15">
      <c r="B12" s="615" t="s">
        <v>227</v>
      </c>
      <c r="C12" s="616"/>
      <c r="D12" s="616"/>
      <c r="E12" s="616"/>
      <c r="F12" s="616"/>
      <c r="G12" s="616"/>
      <c r="H12" s="616"/>
      <c r="I12" s="616"/>
      <c r="J12" s="616"/>
      <c r="K12" s="616"/>
      <c r="L12" s="616"/>
      <c r="M12" s="616"/>
      <c r="N12" s="616"/>
      <c r="O12" s="616"/>
      <c r="P12" s="616"/>
      <c r="Q12" s="617"/>
      <c r="R12" s="618" t="s">
        <v>110</v>
      </c>
      <c r="S12" s="619"/>
      <c r="T12" s="619"/>
      <c r="U12" s="619"/>
      <c r="V12" s="619"/>
      <c r="W12" s="619"/>
      <c r="X12" s="619"/>
      <c r="Y12" s="620"/>
      <c r="Z12" s="671" t="s">
        <v>110</v>
      </c>
      <c r="AA12" s="671"/>
      <c r="AB12" s="671"/>
      <c r="AC12" s="671"/>
      <c r="AD12" s="672" t="s">
        <v>110</v>
      </c>
      <c r="AE12" s="672"/>
      <c r="AF12" s="672"/>
      <c r="AG12" s="672"/>
      <c r="AH12" s="672"/>
      <c r="AI12" s="672"/>
      <c r="AJ12" s="672"/>
      <c r="AK12" s="672"/>
      <c r="AL12" s="641" t="s">
        <v>110</v>
      </c>
      <c r="AM12" s="673"/>
      <c r="AN12" s="673"/>
      <c r="AO12" s="674"/>
      <c r="AP12" s="615" t="s">
        <v>228</v>
      </c>
      <c r="AQ12" s="616"/>
      <c r="AR12" s="616"/>
      <c r="AS12" s="616"/>
      <c r="AT12" s="616"/>
      <c r="AU12" s="616"/>
      <c r="AV12" s="616"/>
      <c r="AW12" s="616"/>
      <c r="AX12" s="616"/>
      <c r="AY12" s="616"/>
      <c r="AZ12" s="616"/>
      <c r="BA12" s="616"/>
      <c r="BB12" s="616"/>
      <c r="BC12" s="616"/>
      <c r="BD12" s="616"/>
      <c r="BE12" s="616"/>
      <c r="BF12" s="617"/>
      <c r="BG12" s="618">
        <v>16288143</v>
      </c>
      <c r="BH12" s="619"/>
      <c r="BI12" s="619"/>
      <c r="BJ12" s="619"/>
      <c r="BK12" s="619"/>
      <c r="BL12" s="619"/>
      <c r="BM12" s="619"/>
      <c r="BN12" s="620"/>
      <c r="BO12" s="671">
        <v>39.6</v>
      </c>
      <c r="BP12" s="671"/>
      <c r="BQ12" s="671"/>
      <c r="BR12" s="671"/>
      <c r="BS12" s="624" t="s">
        <v>110</v>
      </c>
      <c r="BT12" s="619"/>
      <c r="BU12" s="619"/>
      <c r="BV12" s="619"/>
      <c r="BW12" s="619"/>
      <c r="BX12" s="619"/>
      <c r="BY12" s="619"/>
      <c r="BZ12" s="619"/>
      <c r="CA12" s="619"/>
      <c r="CB12" s="654"/>
      <c r="CD12" s="655" t="s">
        <v>229</v>
      </c>
      <c r="CE12" s="652"/>
      <c r="CF12" s="652"/>
      <c r="CG12" s="652"/>
      <c r="CH12" s="652"/>
      <c r="CI12" s="652"/>
      <c r="CJ12" s="652"/>
      <c r="CK12" s="652"/>
      <c r="CL12" s="652"/>
      <c r="CM12" s="652"/>
      <c r="CN12" s="652"/>
      <c r="CO12" s="652"/>
      <c r="CP12" s="652"/>
      <c r="CQ12" s="653"/>
      <c r="CR12" s="618">
        <v>1700045</v>
      </c>
      <c r="CS12" s="619"/>
      <c r="CT12" s="619"/>
      <c r="CU12" s="619"/>
      <c r="CV12" s="619"/>
      <c r="CW12" s="619"/>
      <c r="CX12" s="619"/>
      <c r="CY12" s="620"/>
      <c r="CZ12" s="671">
        <v>1.5</v>
      </c>
      <c r="DA12" s="671"/>
      <c r="DB12" s="671"/>
      <c r="DC12" s="671"/>
      <c r="DD12" s="624">
        <v>329846</v>
      </c>
      <c r="DE12" s="619"/>
      <c r="DF12" s="619"/>
      <c r="DG12" s="619"/>
      <c r="DH12" s="619"/>
      <c r="DI12" s="619"/>
      <c r="DJ12" s="619"/>
      <c r="DK12" s="619"/>
      <c r="DL12" s="619"/>
      <c r="DM12" s="619"/>
      <c r="DN12" s="619"/>
      <c r="DO12" s="619"/>
      <c r="DP12" s="620"/>
      <c r="DQ12" s="624">
        <v>945556</v>
      </c>
      <c r="DR12" s="619"/>
      <c r="DS12" s="619"/>
      <c r="DT12" s="619"/>
      <c r="DU12" s="619"/>
      <c r="DV12" s="619"/>
      <c r="DW12" s="619"/>
      <c r="DX12" s="619"/>
      <c r="DY12" s="619"/>
      <c r="DZ12" s="619"/>
      <c r="EA12" s="619"/>
      <c r="EB12" s="619"/>
      <c r="EC12" s="654"/>
    </row>
    <row r="13" spans="2:143" ht="11.25" customHeight="1" x14ac:dyDescent="0.15">
      <c r="B13" s="615" t="s">
        <v>230</v>
      </c>
      <c r="C13" s="616"/>
      <c r="D13" s="616"/>
      <c r="E13" s="616"/>
      <c r="F13" s="616"/>
      <c r="G13" s="616"/>
      <c r="H13" s="616"/>
      <c r="I13" s="616"/>
      <c r="J13" s="616"/>
      <c r="K13" s="616"/>
      <c r="L13" s="616"/>
      <c r="M13" s="616"/>
      <c r="N13" s="616"/>
      <c r="O13" s="616"/>
      <c r="P13" s="616"/>
      <c r="Q13" s="617"/>
      <c r="R13" s="618">
        <v>284174</v>
      </c>
      <c r="S13" s="619"/>
      <c r="T13" s="619"/>
      <c r="U13" s="619"/>
      <c r="V13" s="619"/>
      <c r="W13" s="619"/>
      <c r="X13" s="619"/>
      <c r="Y13" s="620"/>
      <c r="Z13" s="671">
        <v>0.2</v>
      </c>
      <c r="AA13" s="671"/>
      <c r="AB13" s="671"/>
      <c r="AC13" s="671"/>
      <c r="AD13" s="672">
        <v>284174</v>
      </c>
      <c r="AE13" s="672"/>
      <c r="AF13" s="672"/>
      <c r="AG13" s="672"/>
      <c r="AH13" s="672"/>
      <c r="AI13" s="672"/>
      <c r="AJ13" s="672"/>
      <c r="AK13" s="672"/>
      <c r="AL13" s="641">
        <v>0.4</v>
      </c>
      <c r="AM13" s="673"/>
      <c r="AN13" s="673"/>
      <c r="AO13" s="674"/>
      <c r="AP13" s="615" t="s">
        <v>231</v>
      </c>
      <c r="AQ13" s="616"/>
      <c r="AR13" s="616"/>
      <c r="AS13" s="616"/>
      <c r="AT13" s="616"/>
      <c r="AU13" s="616"/>
      <c r="AV13" s="616"/>
      <c r="AW13" s="616"/>
      <c r="AX13" s="616"/>
      <c r="AY13" s="616"/>
      <c r="AZ13" s="616"/>
      <c r="BA13" s="616"/>
      <c r="BB13" s="616"/>
      <c r="BC13" s="616"/>
      <c r="BD13" s="616"/>
      <c r="BE13" s="616"/>
      <c r="BF13" s="617"/>
      <c r="BG13" s="618">
        <v>16226558</v>
      </c>
      <c r="BH13" s="619"/>
      <c r="BI13" s="619"/>
      <c r="BJ13" s="619"/>
      <c r="BK13" s="619"/>
      <c r="BL13" s="619"/>
      <c r="BM13" s="619"/>
      <c r="BN13" s="620"/>
      <c r="BO13" s="671">
        <v>39.5</v>
      </c>
      <c r="BP13" s="671"/>
      <c r="BQ13" s="671"/>
      <c r="BR13" s="671"/>
      <c r="BS13" s="624" t="s">
        <v>110</v>
      </c>
      <c r="BT13" s="619"/>
      <c r="BU13" s="619"/>
      <c r="BV13" s="619"/>
      <c r="BW13" s="619"/>
      <c r="BX13" s="619"/>
      <c r="BY13" s="619"/>
      <c r="BZ13" s="619"/>
      <c r="CA13" s="619"/>
      <c r="CB13" s="654"/>
      <c r="CD13" s="655" t="s">
        <v>232</v>
      </c>
      <c r="CE13" s="652"/>
      <c r="CF13" s="652"/>
      <c r="CG13" s="652"/>
      <c r="CH13" s="652"/>
      <c r="CI13" s="652"/>
      <c r="CJ13" s="652"/>
      <c r="CK13" s="652"/>
      <c r="CL13" s="652"/>
      <c r="CM13" s="652"/>
      <c r="CN13" s="652"/>
      <c r="CO13" s="652"/>
      <c r="CP13" s="652"/>
      <c r="CQ13" s="653"/>
      <c r="CR13" s="618">
        <v>13700959</v>
      </c>
      <c r="CS13" s="619"/>
      <c r="CT13" s="619"/>
      <c r="CU13" s="619"/>
      <c r="CV13" s="619"/>
      <c r="CW13" s="619"/>
      <c r="CX13" s="619"/>
      <c r="CY13" s="620"/>
      <c r="CZ13" s="671">
        <v>12</v>
      </c>
      <c r="DA13" s="671"/>
      <c r="DB13" s="671"/>
      <c r="DC13" s="671"/>
      <c r="DD13" s="624">
        <v>4768078</v>
      </c>
      <c r="DE13" s="619"/>
      <c r="DF13" s="619"/>
      <c r="DG13" s="619"/>
      <c r="DH13" s="619"/>
      <c r="DI13" s="619"/>
      <c r="DJ13" s="619"/>
      <c r="DK13" s="619"/>
      <c r="DL13" s="619"/>
      <c r="DM13" s="619"/>
      <c r="DN13" s="619"/>
      <c r="DO13" s="619"/>
      <c r="DP13" s="620"/>
      <c r="DQ13" s="624">
        <v>11129694</v>
      </c>
      <c r="DR13" s="619"/>
      <c r="DS13" s="619"/>
      <c r="DT13" s="619"/>
      <c r="DU13" s="619"/>
      <c r="DV13" s="619"/>
      <c r="DW13" s="619"/>
      <c r="DX13" s="619"/>
      <c r="DY13" s="619"/>
      <c r="DZ13" s="619"/>
      <c r="EA13" s="619"/>
      <c r="EB13" s="619"/>
      <c r="EC13" s="654"/>
    </row>
    <row r="14" spans="2:143" ht="11.25" customHeight="1" x14ac:dyDescent="0.15">
      <c r="B14" s="615" t="s">
        <v>233</v>
      </c>
      <c r="C14" s="616"/>
      <c r="D14" s="616"/>
      <c r="E14" s="616"/>
      <c r="F14" s="616"/>
      <c r="G14" s="616"/>
      <c r="H14" s="616"/>
      <c r="I14" s="616"/>
      <c r="J14" s="616"/>
      <c r="K14" s="616"/>
      <c r="L14" s="616"/>
      <c r="M14" s="616"/>
      <c r="N14" s="616"/>
      <c r="O14" s="616"/>
      <c r="P14" s="616"/>
      <c r="Q14" s="617"/>
      <c r="R14" s="618" t="s">
        <v>110</v>
      </c>
      <c r="S14" s="619"/>
      <c r="T14" s="619"/>
      <c r="U14" s="619"/>
      <c r="V14" s="619"/>
      <c r="W14" s="619"/>
      <c r="X14" s="619"/>
      <c r="Y14" s="620"/>
      <c r="Z14" s="671" t="s">
        <v>110</v>
      </c>
      <c r="AA14" s="671"/>
      <c r="AB14" s="671"/>
      <c r="AC14" s="671"/>
      <c r="AD14" s="672" t="s">
        <v>110</v>
      </c>
      <c r="AE14" s="672"/>
      <c r="AF14" s="672"/>
      <c r="AG14" s="672"/>
      <c r="AH14" s="672"/>
      <c r="AI14" s="672"/>
      <c r="AJ14" s="672"/>
      <c r="AK14" s="672"/>
      <c r="AL14" s="641" t="s">
        <v>110</v>
      </c>
      <c r="AM14" s="673"/>
      <c r="AN14" s="673"/>
      <c r="AO14" s="674"/>
      <c r="AP14" s="615" t="s">
        <v>234</v>
      </c>
      <c r="AQ14" s="616"/>
      <c r="AR14" s="616"/>
      <c r="AS14" s="616"/>
      <c r="AT14" s="616"/>
      <c r="AU14" s="616"/>
      <c r="AV14" s="616"/>
      <c r="AW14" s="616"/>
      <c r="AX14" s="616"/>
      <c r="AY14" s="616"/>
      <c r="AZ14" s="616"/>
      <c r="BA14" s="616"/>
      <c r="BB14" s="616"/>
      <c r="BC14" s="616"/>
      <c r="BD14" s="616"/>
      <c r="BE14" s="616"/>
      <c r="BF14" s="617"/>
      <c r="BG14" s="618">
        <v>589655</v>
      </c>
      <c r="BH14" s="619"/>
      <c r="BI14" s="619"/>
      <c r="BJ14" s="619"/>
      <c r="BK14" s="619"/>
      <c r="BL14" s="619"/>
      <c r="BM14" s="619"/>
      <c r="BN14" s="620"/>
      <c r="BO14" s="671">
        <v>1.4</v>
      </c>
      <c r="BP14" s="671"/>
      <c r="BQ14" s="671"/>
      <c r="BR14" s="671"/>
      <c r="BS14" s="624" t="s">
        <v>110</v>
      </c>
      <c r="BT14" s="619"/>
      <c r="BU14" s="619"/>
      <c r="BV14" s="619"/>
      <c r="BW14" s="619"/>
      <c r="BX14" s="619"/>
      <c r="BY14" s="619"/>
      <c r="BZ14" s="619"/>
      <c r="CA14" s="619"/>
      <c r="CB14" s="654"/>
      <c r="CD14" s="655" t="s">
        <v>235</v>
      </c>
      <c r="CE14" s="652"/>
      <c r="CF14" s="652"/>
      <c r="CG14" s="652"/>
      <c r="CH14" s="652"/>
      <c r="CI14" s="652"/>
      <c r="CJ14" s="652"/>
      <c r="CK14" s="652"/>
      <c r="CL14" s="652"/>
      <c r="CM14" s="652"/>
      <c r="CN14" s="652"/>
      <c r="CO14" s="652"/>
      <c r="CP14" s="652"/>
      <c r="CQ14" s="653"/>
      <c r="CR14" s="618">
        <v>4482513</v>
      </c>
      <c r="CS14" s="619"/>
      <c r="CT14" s="619"/>
      <c r="CU14" s="619"/>
      <c r="CV14" s="619"/>
      <c r="CW14" s="619"/>
      <c r="CX14" s="619"/>
      <c r="CY14" s="620"/>
      <c r="CZ14" s="671">
        <v>3.9</v>
      </c>
      <c r="DA14" s="671"/>
      <c r="DB14" s="671"/>
      <c r="DC14" s="671"/>
      <c r="DD14" s="624">
        <v>918319</v>
      </c>
      <c r="DE14" s="619"/>
      <c r="DF14" s="619"/>
      <c r="DG14" s="619"/>
      <c r="DH14" s="619"/>
      <c r="DI14" s="619"/>
      <c r="DJ14" s="619"/>
      <c r="DK14" s="619"/>
      <c r="DL14" s="619"/>
      <c r="DM14" s="619"/>
      <c r="DN14" s="619"/>
      <c r="DO14" s="619"/>
      <c r="DP14" s="620"/>
      <c r="DQ14" s="624">
        <v>3653581</v>
      </c>
      <c r="DR14" s="619"/>
      <c r="DS14" s="619"/>
      <c r="DT14" s="619"/>
      <c r="DU14" s="619"/>
      <c r="DV14" s="619"/>
      <c r="DW14" s="619"/>
      <c r="DX14" s="619"/>
      <c r="DY14" s="619"/>
      <c r="DZ14" s="619"/>
      <c r="EA14" s="619"/>
      <c r="EB14" s="619"/>
      <c r="EC14" s="654"/>
    </row>
    <row r="15" spans="2:143" ht="11.25" customHeight="1" x14ac:dyDescent="0.15">
      <c r="B15" s="615" t="s">
        <v>236</v>
      </c>
      <c r="C15" s="616"/>
      <c r="D15" s="616"/>
      <c r="E15" s="616"/>
      <c r="F15" s="616"/>
      <c r="G15" s="616"/>
      <c r="H15" s="616"/>
      <c r="I15" s="616"/>
      <c r="J15" s="616"/>
      <c r="K15" s="616"/>
      <c r="L15" s="616"/>
      <c r="M15" s="616"/>
      <c r="N15" s="616"/>
      <c r="O15" s="616"/>
      <c r="P15" s="616"/>
      <c r="Q15" s="617"/>
      <c r="R15" s="618">
        <v>168608</v>
      </c>
      <c r="S15" s="619"/>
      <c r="T15" s="619"/>
      <c r="U15" s="619"/>
      <c r="V15" s="619"/>
      <c r="W15" s="619"/>
      <c r="X15" s="619"/>
      <c r="Y15" s="620"/>
      <c r="Z15" s="671">
        <v>0.1</v>
      </c>
      <c r="AA15" s="671"/>
      <c r="AB15" s="671"/>
      <c r="AC15" s="671"/>
      <c r="AD15" s="672">
        <v>168608</v>
      </c>
      <c r="AE15" s="672"/>
      <c r="AF15" s="672"/>
      <c r="AG15" s="672"/>
      <c r="AH15" s="672"/>
      <c r="AI15" s="672"/>
      <c r="AJ15" s="672"/>
      <c r="AK15" s="672"/>
      <c r="AL15" s="641">
        <v>0.3</v>
      </c>
      <c r="AM15" s="673"/>
      <c r="AN15" s="673"/>
      <c r="AO15" s="674"/>
      <c r="AP15" s="615" t="s">
        <v>237</v>
      </c>
      <c r="AQ15" s="616"/>
      <c r="AR15" s="616"/>
      <c r="AS15" s="616"/>
      <c r="AT15" s="616"/>
      <c r="AU15" s="616"/>
      <c r="AV15" s="616"/>
      <c r="AW15" s="616"/>
      <c r="AX15" s="616"/>
      <c r="AY15" s="616"/>
      <c r="AZ15" s="616"/>
      <c r="BA15" s="616"/>
      <c r="BB15" s="616"/>
      <c r="BC15" s="616"/>
      <c r="BD15" s="616"/>
      <c r="BE15" s="616"/>
      <c r="BF15" s="617"/>
      <c r="BG15" s="618">
        <v>1833690</v>
      </c>
      <c r="BH15" s="619"/>
      <c r="BI15" s="619"/>
      <c r="BJ15" s="619"/>
      <c r="BK15" s="619"/>
      <c r="BL15" s="619"/>
      <c r="BM15" s="619"/>
      <c r="BN15" s="620"/>
      <c r="BO15" s="671">
        <v>4.5</v>
      </c>
      <c r="BP15" s="671"/>
      <c r="BQ15" s="671"/>
      <c r="BR15" s="671"/>
      <c r="BS15" s="624" t="s">
        <v>110</v>
      </c>
      <c r="BT15" s="619"/>
      <c r="BU15" s="619"/>
      <c r="BV15" s="619"/>
      <c r="BW15" s="619"/>
      <c r="BX15" s="619"/>
      <c r="BY15" s="619"/>
      <c r="BZ15" s="619"/>
      <c r="CA15" s="619"/>
      <c r="CB15" s="654"/>
      <c r="CD15" s="655" t="s">
        <v>238</v>
      </c>
      <c r="CE15" s="652"/>
      <c r="CF15" s="652"/>
      <c r="CG15" s="652"/>
      <c r="CH15" s="652"/>
      <c r="CI15" s="652"/>
      <c r="CJ15" s="652"/>
      <c r="CK15" s="652"/>
      <c r="CL15" s="652"/>
      <c r="CM15" s="652"/>
      <c r="CN15" s="652"/>
      <c r="CO15" s="652"/>
      <c r="CP15" s="652"/>
      <c r="CQ15" s="653"/>
      <c r="CR15" s="618">
        <v>12839377</v>
      </c>
      <c r="CS15" s="619"/>
      <c r="CT15" s="619"/>
      <c r="CU15" s="619"/>
      <c r="CV15" s="619"/>
      <c r="CW15" s="619"/>
      <c r="CX15" s="619"/>
      <c r="CY15" s="620"/>
      <c r="CZ15" s="671">
        <v>11.2</v>
      </c>
      <c r="DA15" s="671"/>
      <c r="DB15" s="671"/>
      <c r="DC15" s="671"/>
      <c r="DD15" s="624">
        <v>4043540</v>
      </c>
      <c r="DE15" s="619"/>
      <c r="DF15" s="619"/>
      <c r="DG15" s="619"/>
      <c r="DH15" s="619"/>
      <c r="DI15" s="619"/>
      <c r="DJ15" s="619"/>
      <c r="DK15" s="619"/>
      <c r="DL15" s="619"/>
      <c r="DM15" s="619"/>
      <c r="DN15" s="619"/>
      <c r="DO15" s="619"/>
      <c r="DP15" s="620"/>
      <c r="DQ15" s="624">
        <v>8631192</v>
      </c>
      <c r="DR15" s="619"/>
      <c r="DS15" s="619"/>
      <c r="DT15" s="619"/>
      <c r="DU15" s="619"/>
      <c r="DV15" s="619"/>
      <c r="DW15" s="619"/>
      <c r="DX15" s="619"/>
      <c r="DY15" s="619"/>
      <c r="DZ15" s="619"/>
      <c r="EA15" s="619"/>
      <c r="EB15" s="619"/>
      <c r="EC15" s="654"/>
    </row>
    <row r="16" spans="2:143" ht="11.25" customHeight="1" x14ac:dyDescent="0.15">
      <c r="B16" s="615" t="s">
        <v>239</v>
      </c>
      <c r="C16" s="616"/>
      <c r="D16" s="616"/>
      <c r="E16" s="616"/>
      <c r="F16" s="616"/>
      <c r="G16" s="616"/>
      <c r="H16" s="616"/>
      <c r="I16" s="616"/>
      <c r="J16" s="616"/>
      <c r="K16" s="616"/>
      <c r="L16" s="616"/>
      <c r="M16" s="616"/>
      <c r="N16" s="616"/>
      <c r="O16" s="616"/>
      <c r="P16" s="616"/>
      <c r="Q16" s="617"/>
      <c r="R16" s="618">
        <v>19508164</v>
      </c>
      <c r="S16" s="619"/>
      <c r="T16" s="619"/>
      <c r="U16" s="619"/>
      <c r="V16" s="619"/>
      <c r="W16" s="619"/>
      <c r="X16" s="619"/>
      <c r="Y16" s="620"/>
      <c r="Z16" s="671">
        <v>16.899999999999999</v>
      </c>
      <c r="AA16" s="671"/>
      <c r="AB16" s="671"/>
      <c r="AC16" s="671"/>
      <c r="AD16" s="672">
        <v>17825388</v>
      </c>
      <c r="AE16" s="672"/>
      <c r="AF16" s="672"/>
      <c r="AG16" s="672"/>
      <c r="AH16" s="672"/>
      <c r="AI16" s="672"/>
      <c r="AJ16" s="672"/>
      <c r="AK16" s="672"/>
      <c r="AL16" s="641">
        <v>27.4</v>
      </c>
      <c r="AM16" s="673"/>
      <c r="AN16" s="673"/>
      <c r="AO16" s="674"/>
      <c r="AP16" s="615" t="s">
        <v>240</v>
      </c>
      <c r="AQ16" s="616"/>
      <c r="AR16" s="616"/>
      <c r="AS16" s="616"/>
      <c r="AT16" s="616"/>
      <c r="AU16" s="616"/>
      <c r="AV16" s="616"/>
      <c r="AW16" s="616"/>
      <c r="AX16" s="616"/>
      <c r="AY16" s="616"/>
      <c r="AZ16" s="616"/>
      <c r="BA16" s="616"/>
      <c r="BB16" s="616"/>
      <c r="BC16" s="616"/>
      <c r="BD16" s="616"/>
      <c r="BE16" s="616"/>
      <c r="BF16" s="617"/>
      <c r="BG16" s="618" t="s">
        <v>110</v>
      </c>
      <c r="BH16" s="619"/>
      <c r="BI16" s="619"/>
      <c r="BJ16" s="619"/>
      <c r="BK16" s="619"/>
      <c r="BL16" s="619"/>
      <c r="BM16" s="619"/>
      <c r="BN16" s="620"/>
      <c r="BO16" s="671" t="s">
        <v>110</v>
      </c>
      <c r="BP16" s="671"/>
      <c r="BQ16" s="671"/>
      <c r="BR16" s="671"/>
      <c r="BS16" s="624" t="s">
        <v>110</v>
      </c>
      <c r="BT16" s="619"/>
      <c r="BU16" s="619"/>
      <c r="BV16" s="619"/>
      <c r="BW16" s="619"/>
      <c r="BX16" s="619"/>
      <c r="BY16" s="619"/>
      <c r="BZ16" s="619"/>
      <c r="CA16" s="619"/>
      <c r="CB16" s="654"/>
      <c r="CD16" s="655" t="s">
        <v>241</v>
      </c>
      <c r="CE16" s="652"/>
      <c r="CF16" s="652"/>
      <c r="CG16" s="652"/>
      <c r="CH16" s="652"/>
      <c r="CI16" s="652"/>
      <c r="CJ16" s="652"/>
      <c r="CK16" s="652"/>
      <c r="CL16" s="652"/>
      <c r="CM16" s="652"/>
      <c r="CN16" s="652"/>
      <c r="CO16" s="652"/>
      <c r="CP16" s="652"/>
      <c r="CQ16" s="653"/>
      <c r="CR16" s="618">
        <v>1451216</v>
      </c>
      <c r="CS16" s="619"/>
      <c r="CT16" s="619"/>
      <c r="CU16" s="619"/>
      <c r="CV16" s="619"/>
      <c r="CW16" s="619"/>
      <c r="CX16" s="619"/>
      <c r="CY16" s="620"/>
      <c r="CZ16" s="671">
        <v>1.3</v>
      </c>
      <c r="DA16" s="671"/>
      <c r="DB16" s="671"/>
      <c r="DC16" s="671"/>
      <c r="DD16" s="624" t="s">
        <v>110</v>
      </c>
      <c r="DE16" s="619"/>
      <c r="DF16" s="619"/>
      <c r="DG16" s="619"/>
      <c r="DH16" s="619"/>
      <c r="DI16" s="619"/>
      <c r="DJ16" s="619"/>
      <c r="DK16" s="619"/>
      <c r="DL16" s="619"/>
      <c r="DM16" s="619"/>
      <c r="DN16" s="619"/>
      <c r="DO16" s="619"/>
      <c r="DP16" s="620"/>
      <c r="DQ16" s="624">
        <v>281587</v>
      </c>
      <c r="DR16" s="619"/>
      <c r="DS16" s="619"/>
      <c r="DT16" s="619"/>
      <c r="DU16" s="619"/>
      <c r="DV16" s="619"/>
      <c r="DW16" s="619"/>
      <c r="DX16" s="619"/>
      <c r="DY16" s="619"/>
      <c r="DZ16" s="619"/>
      <c r="EA16" s="619"/>
      <c r="EB16" s="619"/>
      <c r="EC16" s="654"/>
    </row>
    <row r="17" spans="2:133" ht="11.25" customHeight="1" x14ac:dyDescent="0.15">
      <c r="B17" s="615" t="s">
        <v>242</v>
      </c>
      <c r="C17" s="616"/>
      <c r="D17" s="616"/>
      <c r="E17" s="616"/>
      <c r="F17" s="616"/>
      <c r="G17" s="616"/>
      <c r="H17" s="616"/>
      <c r="I17" s="616"/>
      <c r="J17" s="616"/>
      <c r="K17" s="616"/>
      <c r="L17" s="616"/>
      <c r="M17" s="616"/>
      <c r="N17" s="616"/>
      <c r="O17" s="616"/>
      <c r="P17" s="616"/>
      <c r="Q17" s="617"/>
      <c r="R17" s="618">
        <v>17825388</v>
      </c>
      <c r="S17" s="619"/>
      <c r="T17" s="619"/>
      <c r="U17" s="619"/>
      <c r="V17" s="619"/>
      <c r="W17" s="619"/>
      <c r="X17" s="619"/>
      <c r="Y17" s="620"/>
      <c r="Z17" s="671">
        <v>15.4</v>
      </c>
      <c r="AA17" s="671"/>
      <c r="AB17" s="671"/>
      <c r="AC17" s="671"/>
      <c r="AD17" s="672">
        <v>17825388</v>
      </c>
      <c r="AE17" s="672"/>
      <c r="AF17" s="672"/>
      <c r="AG17" s="672"/>
      <c r="AH17" s="672"/>
      <c r="AI17" s="672"/>
      <c r="AJ17" s="672"/>
      <c r="AK17" s="672"/>
      <c r="AL17" s="641">
        <v>27.4</v>
      </c>
      <c r="AM17" s="673"/>
      <c r="AN17" s="673"/>
      <c r="AO17" s="674"/>
      <c r="AP17" s="615" t="s">
        <v>243</v>
      </c>
      <c r="AQ17" s="616"/>
      <c r="AR17" s="616"/>
      <c r="AS17" s="616"/>
      <c r="AT17" s="616"/>
      <c r="AU17" s="616"/>
      <c r="AV17" s="616"/>
      <c r="AW17" s="616"/>
      <c r="AX17" s="616"/>
      <c r="AY17" s="616"/>
      <c r="AZ17" s="616"/>
      <c r="BA17" s="616"/>
      <c r="BB17" s="616"/>
      <c r="BC17" s="616"/>
      <c r="BD17" s="616"/>
      <c r="BE17" s="616"/>
      <c r="BF17" s="617"/>
      <c r="BG17" s="618">
        <v>49925</v>
      </c>
      <c r="BH17" s="619"/>
      <c r="BI17" s="619"/>
      <c r="BJ17" s="619"/>
      <c r="BK17" s="619"/>
      <c r="BL17" s="619"/>
      <c r="BM17" s="619"/>
      <c r="BN17" s="620"/>
      <c r="BO17" s="671">
        <v>0.1</v>
      </c>
      <c r="BP17" s="671"/>
      <c r="BQ17" s="671"/>
      <c r="BR17" s="671"/>
      <c r="BS17" s="624" t="s">
        <v>110</v>
      </c>
      <c r="BT17" s="619"/>
      <c r="BU17" s="619"/>
      <c r="BV17" s="619"/>
      <c r="BW17" s="619"/>
      <c r="BX17" s="619"/>
      <c r="BY17" s="619"/>
      <c r="BZ17" s="619"/>
      <c r="CA17" s="619"/>
      <c r="CB17" s="654"/>
      <c r="CD17" s="655" t="s">
        <v>244</v>
      </c>
      <c r="CE17" s="652"/>
      <c r="CF17" s="652"/>
      <c r="CG17" s="652"/>
      <c r="CH17" s="652"/>
      <c r="CI17" s="652"/>
      <c r="CJ17" s="652"/>
      <c r="CK17" s="652"/>
      <c r="CL17" s="652"/>
      <c r="CM17" s="652"/>
      <c r="CN17" s="652"/>
      <c r="CO17" s="652"/>
      <c r="CP17" s="652"/>
      <c r="CQ17" s="653"/>
      <c r="CR17" s="618">
        <v>9593632</v>
      </c>
      <c r="CS17" s="619"/>
      <c r="CT17" s="619"/>
      <c r="CU17" s="619"/>
      <c r="CV17" s="619"/>
      <c r="CW17" s="619"/>
      <c r="CX17" s="619"/>
      <c r="CY17" s="620"/>
      <c r="CZ17" s="671">
        <v>8.4</v>
      </c>
      <c r="DA17" s="671"/>
      <c r="DB17" s="671"/>
      <c r="DC17" s="671"/>
      <c r="DD17" s="624" t="s">
        <v>110</v>
      </c>
      <c r="DE17" s="619"/>
      <c r="DF17" s="619"/>
      <c r="DG17" s="619"/>
      <c r="DH17" s="619"/>
      <c r="DI17" s="619"/>
      <c r="DJ17" s="619"/>
      <c r="DK17" s="619"/>
      <c r="DL17" s="619"/>
      <c r="DM17" s="619"/>
      <c r="DN17" s="619"/>
      <c r="DO17" s="619"/>
      <c r="DP17" s="620"/>
      <c r="DQ17" s="624">
        <v>9494920</v>
      </c>
      <c r="DR17" s="619"/>
      <c r="DS17" s="619"/>
      <c r="DT17" s="619"/>
      <c r="DU17" s="619"/>
      <c r="DV17" s="619"/>
      <c r="DW17" s="619"/>
      <c r="DX17" s="619"/>
      <c r="DY17" s="619"/>
      <c r="DZ17" s="619"/>
      <c r="EA17" s="619"/>
      <c r="EB17" s="619"/>
      <c r="EC17" s="654"/>
    </row>
    <row r="18" spans="2:133" ht="11.25" customHeight="1" x14ac:dyDescent="0.15">
      <c r="B18" s="615" t="s">
        <v>245</v>
      </c>
      <c r="C18" s="616"/>
      <c r="D18" s="616"/>
      <c r="E18" s="616"/>
      <c r="F18" s="616"/>
      <c r="G18" s="616"/>
      <c r="H18" s="616"/>
      <c r="I18" s="616"/>
      <c r="J18" s="616"/>
      <c r="K18" s="616"/>
      <c r="L18" s="616"/>
      <c r="M18" s="616"/>
      <c r="N18" s="616"/>
      <c r="O18" s="616"/>
      <c r="P18" s="616"/>
      <c r="Q18" s="617"/>
      <c r="R18" s="618">
        <v>1682764</v>
      </c>
      <c r="S18" s="619"/>
      <c r="T18" s="619"/>
      <c r="U18" s="619"/>
      <c r="V18" s="619"/>
      <c r="W18" s="619"/>
      <c r="X18" s="619"/>
      <c r="Y18" s="620"/>
      <c r="Z18" s="671">
        <v>1.5</v>
      </c>
      <c r="AA18" s="671"/>
      <c r="AB18" s="671"/>
      <c r="AC18" s="671"/>
      <c r="AD18" s="672" t="s">
        <v>110</v>
      </c>
      <c r="AE18" s="672"/>
      <c r="AF18" s="672"/>
      <c r="AG18" s="672"/>
      <c r="AH18" s="672"/>
      <c r="AI18" s="672"/>
      <c r="AJ18" s="672"/>
      <c r="AK18" s="672"/>
      <c r="AL18" s="641" t="s">
        <v>110</v>
      </c>
      <c r="AM18" s="673"/>
      <c r="AN18" s="673"/>
      <c r="AO18" s="674"/>
      <c r="AP18" s="615" t="s">
        <v>246</v>
      </c>
      <c r="AQ18" s="616"/>
      <c r="AR18" s="616"/>
      <c r="AS18" s="616"/>
      <c r="AT18" s="616"/>
      <c r="AU18" s="616"/>
      <c r="AV18" s="616"/>
      <c r="AW18" s="616"/>
      <c r="AX18" s="616"/>
      <c r="AY18" s="616"/>
      <c r="AZ18" s="616"/>
      <c r="BA18" s="616"/>
      <c r="BB18" s="616"/>
      <c r="BC18" s="616"/>
      <c r="BD18" s="616"/>
      <c r="BE18" s="616"/>
      <c r="BF18" s="617"/>
      <c r="BG18" s="618" t="s">
        <v>110</v>
      </c>
      <c r="BH18" s="619"/>
      <c r="BI18" s="619"/>
      <c r="BJ18" s="619"/>
      <c r="BK18" s="619"/>
      <c r="BL18" s="619"/>
      <c r="BM18" s="619"/>
      <c r="BN18" s="620"/>
      <c r="BO18" s="671" t="s">
        <v>110</v>
      </c>
      <c r="BP18" s="671"/>
      <c r="BQ18" s="671"/>
      <c r="BR18" s="671"/>
      <c r="BS18" s="624" t="s">
        <v>110</v>
      </c>
      <c r="BT18" s="619"/>
      <c r="BU18" s="619"/>
      <c r="BV18" s="619"/>
      <c r="BW18" s="619"/>
      <c r="BX18" s="619"/>
      <c r="BY18" s="619"/>
      <c r="BZ18" s="619"/>
      <c r="CA18" s="619"/>
      <c r="CB18" s="654"/>
      <c r="CD18" s="655" t="s">
        <v>247</v>
      </c>
      <c r="CE18" s="652"/>
      <c r="CF18" s="652"/>
      <c r="CG18" s="652"/>
      <c r="CH18" s="652"/>
      <c r="CI18" s="652"/>
      <c r="CJ18" s="652"/>
      <c r="CK18" s="652"/>
      <c r="CL18" s="652"/>
      <c r="CM18" s="652"/>
      <c r="CN18" s="652"/>
      <c r="CO18" s="652"/>
      <c r="CP18" s="652"/>
      <c r="CQ18" s="653"/>
      <c r="CR18" s="618" t="s">
        <v>110</v>
      </c>
      <c r="CS18" s="619"/>
      <c r="CT18" s="619"/>
      <c r="CU18" s="619"/>
      <c r="CV18" s="619"/>
      <c r="CW18" s="619"/>
      <c r="CX18" s="619"/>
      <c r="CY18" s="620"/>
      <c r="CZ18" s="671" t="s">
        <v>110</v>
      </c>
      <c r="DA18" s="671"/>
      <c r="DB18" s="671"/>
      <c r="DC18" s="671"/>
      <c r="DD18" s="624" t="s">
        <v>110</v>
      </c>
      <c r="DE18" s="619"/>
      <c r="DF18" s="619"/>
      <c r="DG18" s="619"/>
      <c r="DH18" s="619"/>
      <c r="DI18" s="619"/>
      <c r="DJ18" s="619"/>
      <c r="DK18" s="619"/>
      <c r="DL18" s="619"/>
      <c r="DM18" s="619"/>
      <c r="DN18" s="619"/>
      <c r="DO18" s="619"/>
      <c r="DP18" s="620"/>
      <c r="DQ18" s="624" t="s">
        <v>110</v>
      </c>
      <c r="DR18" s="619"/>
      <c r="DS18" s="619"/>
      <c r="DT18" s="619"/>
      <c r="DU18" s="619"/>
      <c r="DV18" s="619"/>
      <c r="DW18" s="619"/>
      <c r="DX18" s="619"/>
      <c r="DY18" s="619"/>
      <c r="DZ18" s="619"/>
      <c r="EA18" s="619"/>
      <c r="EB18" s="619"/>
      <c r="EC18" s="654"/>
    </row>
    <row r="19" spans="2:133" ht="11.25" customHeight="1" x14ac:dyDescent="0.15">
      <c r="B19" s="615" t="s">
        <v>248</v>
      </c>
      <c r="C19" s="616"/>
      <c r="D19" s="616"/>
      <c r="E19" s="616"/>
      <c r="F19" s="616"/>
      <c r="G19" s="616"/>
      <c r="H19" s="616"/>
      <c r="I19" s="616"/>
      <c r="J19" s="616"/>
      <c r="K19" s="616"/>
      <c r="L19" s="616"/>
      <c r="M19" s="616"/>
      <c r="N19" s="616"/>
      <c r="O19" s="616"/>
      <c r="P19" s="616"/>
      <c r="Q19" s="617"/>
      <c r="R19" s="618">
        <v>12</v>
      </c>
      <c r="S19" s="619"/>
      <c r="T19" s="619"/>
      <c r="U19" s="619"/>
      <c r="V19" s="619"/>
      <c r="W19" s="619"/>
      <c r="X19" s="619"/>
      <c r="Y19" s="620"/>
      <c r="Z19" s="671">
        <v>0</v>
      </c>
      <c r="AA19" s="671"/>
      <c r="AB19" s="671"/>
      <c r="AC19" s="671"/>
      <c r="AD19" s="672" t="s">
        <v>110</v>
      </c>
      <c r="AE19" s="672"/>
      <c r="AF19" s="672"/>
      <c r="AG19" s="672"/>
      <c r="AH19" s="672"/>
      <c r="AI19" s="672"/>
      <c r="AJ19" s="672"/>
      <c r="AK19" s="672"/>
      <c r="AL19" s="641" t="s">
        <v>110</v>
      </c>
      <c r="AM19" s="673"/>
      <c r="AN19" s="673"/>
      <c r="AO19" s="674"/>
      <c r="AP19" s="615" t="s">
        <v>249</v>
      </c>
      <c r="AQ19" s="616"/>
      <c r="AR19" s="616"/>
      <c r="AS19" s="616"/>
      <c r="AT19" s="616"/>
      <c r="AU19" s="616"/>
      <c r="AV19" s="616"/>
      <c r="AW19" s="616"/>
      <c r="AX19" s="616"/>
      <c r="AY19" s="616"/>
      <c r="AZ19" s="616"/>
      <c r="BA19" s="616"/>
      <c r="BB19" s="616"/>
      <c r="BC19" s="616"/>
      <c r="BD19" s="616"/>
      <c r="BE19" s="616"/>
      <c r="BF19" s="617"/>
      <c r="BG19" s="618">
        <v>2207647</v>
      </c>
      <c r="BH19" s="619"/>
      <c r="BI19" s="619"/>
      <c r="BJ19" s="619"/>
      <c r="BK19" s="619"/>
      <c r="BL19" s="619"/>
      <c r="BM19" s="619"/>
      <c r="BN19" s="620"/>
      <c r="BO19" s="671">
        <v>5.4</v>
      </c>
      <c r="BP19" s="671"/>
      <c r="BQ19" s="671"/>
      <c r="BR19" s="671"/>
      <c r="BS19" s="624" t="s">
        <v>110</v>
      </c>
      <c r="BT19" s="619"/>
      <c r="BU19" s="619"/>
      <c r="BV19" s="619"/>
      <c r="BW19" s="619"/>
      <c r="BX19" s="619"/>
      <c r="BY19" s="619"/>
      <c r="BZ19" s="619"/>
      <c r="CA19" s="619"/>
      <c r="CB19" s="654"/>
      <c r="CD19" s="655" t="s">
        <v>250</v>
      </c>
      <c r="CE19" s="652"/>
      <c r="CF19" s="652"/>
      <c r="CG19" s="652"/>
      <c r="CH19" s="652"/>
      <c r="CI19" s="652"/>
      <c r="CJ19" s="652"/>
      <c r="CK19" s="652"/>
      <c r="CL19" s="652"/>
      <c r="CM19" s="652"/>
      <c r="CN19" s="652"/>
      <c r="CO19" s="652"/>
      <c r="CP19" s="652"/>
      <c r="CQ19" s="653"/>
      <c r="CR19" s="618" t="s">
        <v>110</v>
      </c>
      <c r="CS19" s="619"/>
      <c r="CT19" s="619"/>
      <c r="CU19" s="619"/>
      <c r="CV19" s="619"/>
      <c r="CW19" s="619"/>
      <c r="CX19" s="619"/>
      <c r="CY19" s="620"/>
      <c r="CZ19" s="671" t="s">
        <v>110</v>
      </c>
      <c r="DA19" s="671"/>
      <c r="DB19" s="671"/>
      <c r="DC19" s="671"/>
      <c r="DD19" s="624" t="s">
        <v>110</v>
      </c>
      <c r="DE19" s="619"/>
      <c r="DF19" s="619"/>
      <c r="DG19" s="619"/>
      <c r="DH19" s="619"/>
      <c r="DI19" s="619"/>
      <c r="DJ19" s="619"/>
      <c r="DK19" s="619"/>
      <c r="DL19" s="619"/>
      <c r="DM19" s="619"/>
      <c r="DN19" s="619"/>
      <c r="DO19" s="619"/>
      <c r="DP19" s="620"/>
      <c r="DQ19" s="624" t="s">
        <v>110</v>
      </c>
      <c r="DR19" s="619"/>
      <c r="DS19" s="619"/>
      <c r="DT19" s="619"/>
      <c r="DU19" s="619"/>
      <c r="DV19" s="619"/>
      <c r="DW19" s="619"/>
      <c r="DX19" s="619"/>
      <c r="DY19" s="619"/>
      <c r="DZ19" s="619"/>
      <c r="EA19" s="619"/>
      <c r="EB19" s="619"/>
      <c r="EC19" s="654"/>
    </row>
    <row r="20" spans="2:133" ht="11.25" customHeight="1" x14ac:dyDescent="0.15">
      <c r="B20" s="615" t="s">
        <v>251</v>
      </c>
      <c r="C20" s="616"/>
      <c r="D20" s="616"/>
      <c r="E20" s="616"/>
      <c r="F20" s="616"/>
      <c r="G20" s="616"/>
      <c r="H20" s="616"/>
      <c r="I20" s="616"/>
      <c r="J20" s="616"/>
      <c r="K20" s="616"/>
      <c r="L20" s="616"/>
      <c r="M20" s="616"/>
      <c r="N20" s="616"/>
      <c r="O20" s="616"/>
      <c r="P20" s="616"/>
      <c r="Q20" s="617"/>
      <c r="R20" s="618">
        <v>68513881</v>
      </c>
      <c r="S20" s="619"/>
      <c r="T20" s="619"/>
      <c r="U20" s="619"/>
      <c r="V20" s="619"/>
      <c r="W20" s="619"/>
      <c r="X20" s="619"/>
      <c r="Y20" s="620"/>
      <c r="Z20" s="671">
        <v>59.3</v>
      </c>
      <c r="AA20" s="671"/>
      <c r="AB20" s="671"/>
      <c r="AC20" s="671"/>
      <c r="AD20" s="672">
        <v>64480555</v>
      </c>
      <c r="AE20" s="672"/>
      <c r="AF20" s="672"/>
      <c r="AG20" s="672"/>
      <c r="AH20" s="672"/>
      <c r="AI20" s="672"/>
      <c r="AJ20" s="672"/>
      <c r="AK20" s="672"/>
      <c r="AL20" s="641">
        <v>99</v>
      </c>
      <c r="AM20" s="673"/>
      <c r="AN20" s="673"/>
      <c r="AO20" s="674"/>
      <c r="AP20" s="615" t="s">
        <v>252</v>
      </c>
      <c r="AQ20" s="616"/>
      <c r="AR20" s="616"/>
      <c r="AS20" s="616"/>
      <c r="AT20" s="616"/>
      <c r="AU20" s="616"/>
      <c r="AV20" s="616"/>
      <c r="AW20" s="616"/>
      <c r="AX20" s="616"/>
      <c r="AY20" s="616"/>
      <c r="AZ20" s="616"/>
      <c r="BA20" s="616"/>
      <c r="BB20" s="616"/>
      <c r="BC20" s="616"/>
      <c r="BD20" s="616"/>
      <c r="BE20" s="616"/>
      <c r="BF20" s="617"/>
      <c r="BG20" s="618">
        <v>2207647</v>
      </c>
      <c r="BH20" s="619"/>
      <c r="BI20" s="619"/>
      <c r="BJ20" s="619"/>
      <c r="BK20" s="619"/>
      <c r="BL20" s="619"/>
      <c r="BM20" s="619"/>
      <c r="BN20" s="620"/>
      <c r="BO20" s="671">
        <v>5.4</v>
      </c>
      <c r="BP20" s="671"/>
      <c r="BQ20" s="671"/>
      <c r="BR20" s="671"/>
      <c r="BS20" s="624" t="s">
        <v>110</v>
      </c>
      <c r="BT20" s="619"/>
      <c r="BU20" s="619"/>
      <c r="BV20" s="619"/>
      <c r="BW20" s="619"/>
      <c r="BX20" s="619"/>
      <c r="BY20" s="619"/>
      <c r="BZ20" s="619"/>
      <c r="CA20" s="619"/>
      <c r="CB20" s="654"/>
      <c r="CD20" s="655" t="s">
        <v>253</v>
      </c>
      <c r="CE20" s="652"/>
      <c r="CF20" s="652"/>
      <c r="CG20" s="652"/>
      <c r="CH20" s="652"/>
      <c r="CI20" s="652"/>
      <c r="CJ20" s="652"/>
      <c r="CK20" s="652"/>
      <c r="CL20" s="652"/>
      <c r="CM20" s="652"/>
      <c r="CN20" s="652"/>
      <c r="CO20" s="652"/>
      <c r="CP20" s="652"/>
      <c r="CQ20" s="653"/>
      <c r="CR20" s="618">
        <v>114565979</v>
      </c>
      <c r="CS20" s="619"/>
      <c r="CT20" s="619"/>
      <c r="CU20" s="619"/>
      <c r="CV20" s="619"/>
      <c r="CW20" s="619"/>
      <c r="CX20" s="619"/>
      <c r="CY20" s="620"/>
      <c r="CZ20" s="671">
        <v>100</v>
      </c>
      <c r="DA20" s="671"/>
      <c r="DB20" s="671"/>
      <c r="DC20" s="671"/>
      <c r="DD20" s="624">
        <v>19660831</v>
      </c>
      <c r="DE20" s="619"/>
      <c r="DF20" s="619"/>
      <c r="DG20" s="619"/>
      <c r="DH20" s="619"/>
      <c r="DI20" s="619"/>
      <c r="DJ20" s="619"/>
      <c r="DK20" s="619"/>
      <c r="DL20" s="619"/>
      <c r="DM20" s="619"/>
      <c r="DN20" s="619"/>
      <c r="DO20" s="619"/>
      <c r="DP20" s="620"/>
      <c r="DQ20" s="624">
        <v>75573630</v>
      </c>
      <c r="DR20" s="619"/>
      <c r="DS20" s="619"/>
      <c r="DT20" s="619"/>
      <c r="DU20" s="619"/>
      <c r="DV20" s="619"/>
      <c r="DW20" s="619"/>
      <c r="DX20" s="619"/>
      <c r="DY20" s="619"/>
      <c r="DZ20" s="619"/>
      <c r="EA20" s="619"/>
      <c r="EB20" s="619"/>
      <c r="EC20" s="654"/>
    </row>
    <row r="21" spans="2:133" ht="11.25" customHeight="1" x14ac:dyDescent="0.15">
      <c r="B21" s="615" t="s">
        <v>254</v>
      </c>
      <c r="C21" s="616"/>
      <c r="D21" s="616"/>
      <c r="E21" s="616"/>
      <c r="F21" s="616"/>
      <c r="G21" s="616"/>
      <c r="H21" s="616"/>
      <c r="I21" s="616"/>
      <c r="J21" s="616"/>
      <c r="K21" s="616"/>
      <c r="L21" s="616"/>
      <c r="M21" s="616"/>
      <c r="N21" s="616"/>
      <c r="O21" s="616"/>
      <c r="P21" s="616"/>
      <c r="Q21" s="617"/>
      <c r="R21" s="618">
        <v>45922</v>
      </c>
      <c r="S21" s="619"/>
      <c r="T21" s="619"/>
      <c r="U21" s="619"/>
      <c r="V21" s="619"/>
      <c r="W21" s="619"/>
      <c r="X21" s="619"/>
      <c r="Y21" s="620"/>
      <c r="Z21" s="671">
        <v>0</v>
      </c>
      <c r="AA21" s="671"/>
      <c r="AB21" s="671"/>
      <c r="AC21" s="671"/>
      <c r="AD21" s="672">
        <v>45922</v>
      </c>
      <c r="AE21" s="672"/>
      <c r="AF21" s="672"/>
      <c r="AG21" s="672"/>
      <c r="AH21" s="672"/>
      <c r="AI21" s="672"/>
      <c r="AJ21" s="672"/>
      <c r="AK21" s="672"/>
      <c r="AL21" s="641">
        <v>0.1</v>
      </c>
      <c r="AM21" s="673"/>
      <c r="AN21" s="673"/>
      <c r="AO21" s="674"/>
      <c r="AP21" s="709" t="s">
        <v>255</v>
      </c>
      <c r="AQ21" s="719"/>
      <c r="AR21" s="719"/>
      <c r="AS21" s="719"/>
      <c r="AT21" s="719"/>
      <c r="AU21" s="719"/>
      <c r="AV21" s="719"/>
      <c r="AW21" s="719"/>
      <c r="AX21" s="719"/>
      <c r="AY21" s="719"/>
      <c r="AZ21" s="719"/>
      <c r="BA21" s="719"/>
      <c r="BB21" s="719"/>
      <c r="BC21" s="719"/>
      <c r="BD21" s="719"/>
      <c r="BE21" s="719"/>
      <c r="BF21" s="711"/>
      <c r="BG21" s="618">
        <v>45419</v>
      </c>
      <c r="BH21" s="619"/>
      <c r="BI21" s="619"/>
      <c r="BJ21" s="619"/>
      <c r="BK21" s="619"/>
      <c r="BL21" s="619"/>
      <c r="BM21" s="619"/>
      <c r="BN21" s="620"/>
      <c r="BO21" s="671">
        <v>0.1</v>
      </c>
      <c r="BP21" s="671"/>
      <c r="BQ21" s="671"/>
      <c r="BR21" s="671"/>
      <c r="BS21" s="624" t="s">
        <v>110</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256</v>
      </c>
      <c r="C22" s="616"/>
      <c r="D22" s="616"/>
      <c r="E22" s="616"/>
      <c r="F22" s="616"/>
      <c r="G22" s="616"/>
      <c r="H22" s="616"/>
      <c r="I22" s="616"/>
      <c r="J22" s="616"/>
      <c r="K22" s="616"/>
      <c r="L22" s="616"/>
      <c r="M22" s="616"/>
      <c r="N22" s="616"/>
      <c r="O22" s="616"/>
      <c r="P22" s="616"/>
      <c r="Q22" s="617"/>
      <c r="R22" s="618">
        <v>1082446</v>
      </c>
      <c r="S22" s="619"/>
      <c r="T22" s="619"/>
      <c r="U22" s="619"/>
      <c r="V22" s="619"/>
      <c r="W22" s="619"/>
      <c r="X22" s="619"/>
      <c r="Y22" s="620"/>
      <c r="Z22" s="671">
        <v>0.9</v>
      </c>
      <c r="AA22" s="671"/>
      <c r="AB22" s="671"/>
      <c r="AC22" s="671"/>
      <c r="AD22" s="672" t="s">
        <v>110</v>
      </c>
      <c r="AE22" s="672"/>
      <c r="AF22" s="672"/>
      <c r="AG22" s="672"/>
      <c r="AH22" s="672"/>
      <c r="AI22" s="672"/>
      <c r="AJ22" s="672"/>
      <c r="AK22" s="672"/>
      <c r="AL22" s="641" t="s">
        <v>110</v>
      </c>
      <c r="AM22" s="673"/>
      <c r="AN22" s="673"/>
      <c r="AO22" s="674"/>
      <c r="AP22" s="709" t="s">
        <v>257</v>
      </c>
      <c r="AQ22" s="719"/>
      <c r="AR22" s="719"/>
      <c r="AS22" s="719"/>
      <c r="AT22" s="719"/>
      <c r="AU22" s="719"/>
      <c r="AV22" s="719"/>
      <c r="AW22" s="719"/>
      <c r="AX22" s="719"/>
      <c r="AY22" s="719"/>
      <c r="AZ22" s="719"/>
      <c r="BA22" s="719"/>
      <c r="BB22" s="719"/>
      <c r="BC22" s="719"/>
      <c r="BD22" s="719"/>
      <c r="BE22" s="719"/>
      <c r="BF22" s="711"/>
      <c r="BG22" s="618" t="s">
        <v>110</v>
      </c>
      <c r="BH22" s="619"/>
      <c r="BI22" s="619"/>
      <c r="BJ22" s="619"/>
      <c r="BK22" s="619"/>
      <c r="BL22" s="619"/>
      <c r="BM22" s="619"/>
      <c r="BN22" s="620"/>
      <c r="BO22" s="671" t="s">
        <v>110</v>
      </c>
      <c r="BP22" s="671"/>
      <c r="BQ22" s="671"/>
      <c r="BR22" s="671"/>
      <c r="BS22" s="624" t="s">
        <v>110</v>
      </c>
      <c r="BT22" s="619"/>
      <c r="BU22" s="619"/>
      <c r="BV22" s="619"/>
      <c r="BW22" s="619"/>
      <c r="BX22" s="619"/>
      <c r="BY22" s="619"/>
      <c r="BZ22" s="619"/>
      <c r="CA22" s="619"/>
      <c r="CB22" s="654"/>
      <c r="CD22" s="723" t="s">
        <v>258</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259</v>
      </c>
      <c r="C23" s="616"/>
      <c r="D23" s="616"/>
      <c r="E23" s="616"/>
      <c r="F23" s="616"/>
      <c r="G23" s="616"/>
      <c r="H23" s="616"/>
      <c r="I23" s="616"/>
      <c r="J23" s="616"/>
      <c r="K23" s="616"/>
      <c r="L23" s="616"/>
      <c r="M23" s="616"/>
      <c r="N23" s="616"/>
      <c r="O23" s="616"/>
      <c r="P23" s="616"/>
      <c r="Q23" s="617"/>
      <c r="R23" s="618">
        <v>2436945</v>
      </c>
      <c r="S23" s="619"/>
      <c r="T23" s="619"/>
      <c r="U23" s="619"/>
      <c r="V23" s="619"/>
      <c r="W23" s="619"/>
      <c r="X23" s="619"/>
      <c r="Y23" s="620"/>
      <c r="Z23" s="671">
        <v>2.1</v>
      </c>
      <c r="AA23" s="671"/>
      <c r="AB23" s="671"/>
      <c r="AC23" s="671"/>
      <c r="AD23" s="672">
        <v>269753</v>
      </c>
      <c r="AE23" s="672"/>
      <c r="AF23" s="672"/>
      <c r="AG23" s="672"/>
      <c r="AH23" s="672"/>
      <c r="AI23" s="672"/>
      <c r="AJ23" s="672"/>
      <c r="AK23" s="672"/>
      <c r="AL23" s="641">
        <v>0.4</v>
      </c>
      <c r="AM23" s="673"/>
      <c r="AN23" s="673"/>
      <c r="AO23" s="674"/>
      <c r="AP23" s="709" t="s">
        <v>260</v>
      </c>
      <c r="AQ23" s="719"/>
      <c r="AR23" s="719"/>
      <c r="AS23" s="719"/>
      <c r="AT23" s="719"/>
      <c r="AU23" s="719"/>
      <c r="AV23" s="719"/>
      <c r="AW23" s="719"/>
      <c r="AX23" s="719"/>
      <c r="AY23" s="719"/>
      <c r="AZ23" s="719"/>
      <c r="BA23" s="719"/>
      <c r="BB23" s="719"/>
      <c r="BC23" s="719"/>
      <c r="BD23" s="719"/>
      <c r="BE23" s="719"/>
      <c r="BF23" s="711"/>
      <c r="BG23" s="618">
        <v>2162228</v>
      </c>
      <c r="BH23" s="619"/>
      <c r="BI23" s="619"/>
      <c r="BJ23" s="619"/>
      <c r="BK23" s="619"/>
      <c r="BL23" s="619"/>
      <c r="BM23" s="619"/>
      <c r="BN23" s="620"/>
      <c r="BO23" s="671">
        <v>5.3</v>
      </c>
      <c r="BP23" s="671"/>
      <c r="BQ23" s="671"/>
      <c r="BR23" s="671"/>
      <c r="BS23" s="624" t="s">
        <v>110</v>
      </c>
      <c r="BT23" s="619"/>
      <c r="BU23" s="619"/>
      <c r="BV23" s="619"/>
      <c r="BW23" s="619"/>
      <c r="BX23" s="619"/>
      <c r="BY23" s="619"/>
      <c r="BZ23" s="619"/>
      <c r="CA23" s="619"/>
      <c r="CB23" s="654"/>
      <c r="CD23" s="723" t="s">
        <v>199</v>
      </c>
      <c r="CE23" s="724"/>
      <c r="CF23" s="724"/>
      <c r="CG23" s="724"/>
      <c r="CH23" s="724"/>
      <c r="CI23" s="724"/>
      <c r="CJ23" s="724"/>
      <c r="CK23" s="724"/>
      <c r="CL23" s="724"/>
      <c r="CM23" s="724"/>
      <c r="CN23" s="724"/>
      <c r="CO23" s="724"/>
      <c r="CP23" s="724"/>
      <c r="CQ23" s="725"/>
      <c r="CR23" s="723" t="s">
        <v>261</v>
      </c>
      <c r="CS23" s="724"/>
      <c r="CT23" s="724"/>
      <c r="CU23" s="724"/>
      <c r="CV23" s="724"/>
      <c r="CW23" s="724"/>
      <c r="CX23" s="724"/>
      <c r="CY23" s="725"/>
      <c r="CZ23" s="723" t="s">
        <v>262</v>
      </c>
      <c r="DA23" s="724"/>
      <c r="DB23" s="724"/>
      <c r="DC23" s="725"/>
      <c r="DD23" s="723" t="s">
        <v>263</v>
      </c>
      <c r="DE23" s="724"/>
      <c r="DF23" s="724"/>
      <c r="DG23" s="724"/>
      <c r="DH23" s="724"/>
      <c r="DI23" s="724"/>
      <c r="DJ23" s="724"/>
      <c r="DK23" s="725"/>
      <c r="DL23" s="726" t="s">
        <v>264</v>
      </c>
      <c r="DM23" s="727"/>
      <c r="DN23" s="727"/>
      <c r="DO23" s="727"/>
      <c r="DP23" s="727"/>
      <c r="DQ23" s="727"/>
      <c r="DR23" s="727"/>
      <c r="DS23" s="727"/>
      <c r="DT23" s="727"/>
      <c r="DU23" s="727"/>
      <c r="DV23" s="728"/>
      <c r="DW23" s="723" t="s">
        <v>265</v>
      </c>
      <c r="DX23" s="724"/>
      <c r="DY23" s="724"/>
      <c r="DZ23" s="724"/>
      <c r="EA23" s="724"/>
      <c r="EB23" s="724"/>
      <c r="EC23" s="725"/>
    </row>
    <row r="24" spans="2:133" ht="11.25" customHeight="1" x14ac:dyDescent="0.15">
      <c r="B24" s="615" t="s">
        <v>266</v>
      </c>
      <c r="C24" s="616"/>
      <c r="D24" s="616"/>
      <c r="E24" s="616"/>
      <c r="F24" s="616"/>
      <c r="G24" s="616"/>
      <c r="H24" s="616"/>
      <c r="I24" s="616"/>
      <c r="J24" s="616"/>
      <c r="K24" s="616"/>
      <c r="L24" s="616"/>
      <c r="M24" s="616"/>
      <c r="N24" s="616"/>
      <c r="O24" s="616"/>
      <c r="P24" s="616"/>
      <c r="Q24" s="617"/>
      <c r="R24" s="618">
        <v>226367</v>
      </c>
      <c r="S24" s="619"/>
      <c r="T24" s="619"/>
      <c r="U24" s="619"/>
      <c r="V24" s="619"/>
      <c r="W24" s="619"/>
      <c r="X24" s="619"/>
      <c r="Y24" s="620"/>
      <c r="Z24" s="671">
        <v>0.2</v>
      </c>
      <c r="AA24" s="671"/>
      <c r="AB24" s="671"/>
      <c r="AC24" s="671"/>
      <c r="AD24" s="672" t="s">
        <v>110</v>
      </c>
      <c r="AE24" s="672"/>
      <c r="AF24" s="672"/>
      <c r="AG24" s="672"/>
      <c r="AH24" s="672"/>
      <c r="AI24" s="672"/>
      <c r="AJ24" s="672"/>
      <c r="AK24" s="672"/>
      <c r="AL24" s="641" t="s">
        <v>110</v>
      </c>
      <c r="AM24" s="673"/>
      <c r="AN24" s="673"/>
      <c r="AO24" s="674"/>
      <c r="AP24" s="709" t="s">
        <v>267</v>
      </c>
      <c r="AQ24" s="719"/>
      <c r="AR24" s="719"/>
      <c r="AS24" s="719"/>
      <c r="AT24" s="719"/>
      <c r="AU24" s="719"/>
      <c r="AV24" s="719"/>
      <c r="AW24" s="719"/>
      <c r="AX24" s="719"/>
      <c r="AY24" s="719"/>
      <c r="AZ24" s="719"/>
      <c r="BA24" s="719"/>
      <c r="BB24" s="719"/>
      <c r="BC24" s="719"/>
      <c r="BD24" s="719"/>
      <c r="BE24" s="719"/>
      <c r="BF24" s="711"/>
      <c r="BG24" s="618" t="s">
        <v>110</v>
      </c>
      <c r="BH24" s="619"/>
      <c r="BI24" s="619"/>
      <c r="BJ24" s="619"/>
      <c r="BK24" s="619"/>
      <c r="BL24" s="619"/>
      <c r="BM24" s="619"/>
      <c r="BN24" s="620"/>
      <c r="BO24" s="671" t="s">
        <v>110</v>
      </c>
      <c r="BP24" s="671"/>
      <c r="BQ24" s="671"/>
      <c r="BR24" s="671"/>
      <c r="BS24" s="624" t="s">
        <v>110</v>
      </c>
      <c r="BT24" s="619"/>
      <c r="BU24" s="619"/>
      <c r="BV24" s="619"/>
      <c r="BW24" s="619"/>
      <c r="BX24" s="619"/>
      <c r="BY24" s="619"/>
      <c r="BZ24" s="619"/>
      <c r="CA24" s="619"/>
      <c r="CB24" s="654"/>
      <c r="CD24" s="675" t="s">
        <v>268</v>
      </c>
      <c r="CE24" s="676"/>
      <c r="CF24" s="676"/>
      <c r="CG24" s="676"/>
      <c r="CH24" s="676"/>
      <c r="CI24" s="676"/>
      <c r="CJ24" s="676"/>
      <c r="CK24" s="676"/>
      <c r="CL24" s="676"/>
      <c r="CM24" s="676"/>
      <c r="CN24" s="676"/>
      <c r="CO24" s="676"/>
      <c r="CP24" s="676"/>
      <c r="CQ24" s="677"/>
      <c r="CR24" s="668">
        <v>51746633</v>
      </c>
      <c r="CS24" s="669"/>
      <c r="CT24" s="669"/>
      <c r="CU24" s="669"/>
      <c r="CV24" s="669"/>
      <c r="CW24" s="669"/>
      <c r="CX24" s="669"/>
      <c r="CY24" s="716"/>
      <c r="CZ24" s="720">
        <v>45.2</v>
      </c>
      <c r="DA24" s="721"/>
      <c r="DB24" s="721"/>
      <c r="DC24" s="722"/>
      <c r="DD24" s="715">
        <v>34394316</v>
      </c>
      <c r="DE24" s="669"/>
      <c r="DF24" s="669"/>
      <c r="DG24" s="669"/>
      <c r="DH24" s="669"/>
      <c r="DI24" s="669"/>
      <c r="DJ24" s="669"/>
      <c r="DK24" s="716"/>
      <c r="DL24" s="715">
        <v>34335496</v>
      </c>
      <c r="DM24" s="669"/>
      <c r="DN24" s="669"/>
      <c r="DO24" s="669"/>
      <c r="DP24" s="669"/>
      <c r="DQ24" s="669"/>
      <c r="DR24" s="669"/>
      <c r="DS24" s="669"/>
      <c r="DT24" s="669"/>
      <c r="DU24" s="669"/>
      <c r="DV24" s="716"/>
      <c r="DW24" s="717">
        <v>49.2</v>
      </c>
      <c r="DX24" s="686"/>
      <c r="DY24" s="686"/>
      <c r="DZ24" s="686"/>
      <c r="EA24" s="686"/>
      <c r="EB24" s="686"/>
      <c r="EC24" s="718"/>
    </row>
    <row r="25" spans="2:133" ht="11.25" customHeight="1" x14ac:dyDescent="0.15">
      <c r="B25" s="615" t="s">
        <v>269</v>
      </c>
      <c r="C25" s="616"/>
      <c r="D25" s="616"/>
      <c r="E25" s="616"/>
      <c r="F25" s="616"/>
      <c r="G25" s="616"/>
      <c r="H25" s="616"/>
      <c r="I25" s="616"/>
      <c r="J25" s="616"/>
      <c r="K25" s="616"/>
      <c r="L25" s="616"/>
      <c r="M25" s="616"/>
      <c r="N25" s="616"/>
      <c r="O25" s="616"/>
      <c r="P25" s="616"/>
      <c r="Q25" s="617"/>
      <c r="R25" s="618">
        <v>15282995</v>
      </c>
      <c r="S25" s="619"/>
      <c r="T25" s="619"/>
      <c r="U25" s="619"/>
      <c r="V25" s="619"/>
      <c r="W25" s="619"/>
      <c r="X25" s="619"/>
      <c r="Y25" s="620"/>
      <c r="Z25" s="671">
        <v>13.2</v>
      </c>
      <c r="AA25" s="671"/>
      <c r="AB25" s="671"/>
      <c r="AC25" s="671"/>
      <c r="AD25" s="672" t="s">
        <v>110</v>
      </c>
      <c r="AE25" s="672"/>
      <c r="AF25" s="672"/>
      <c r="AG25" s="672"/>
      <c r="AH25" s="672"/>
      <c r="AI25" s="672"/>
      <c r="AJ25" s="672"/>
      <c r="AK25" s="672"/>
      <c r="AL25" s="641" t="s">
        <v>110</v>
      </c>
      <c r="AM25" s="673"/>
      <c r="AN25" s="673"/>
      <c r="AO25" s="674"/>
      <c r="AP25" s="709" t="s">
        <v>270</v>
      </c>
      <c r="AQ25" s="719"/>
      <c r="AR25" s="719"/>
      <c r="AS25" s="719"/>
      <c r="AT25" s="719"/>
      <c r="AU25" s="719"/>
      <c r="AV25" s="719"/>
      <c r="AW25" s="719"/>
      <c r="AX25" s="719"/>
      <c r="AY25" s="719"/>
      <c r="AZ25" s="719"/>
      <c r="BA25" s="719"/>
      <c r="BB25" s="719"/>
      <c r="BC25" s="719"/>
      <c r="BD25" s="719"/>
      <c r="BE25" s="719"/>
      <c r="BF25" s="711"/>
      <c r="BG25" s="618" t="s">
        <v>110</v>
      </c>
      <c r="BH25" s="619"/>
      <c r="BI25" s="619"/>
      <c r="BJ25" s="619"/>
      <c r="BK25" s="619"/>
      <c r="BL25" s="619"/>
      <c r="BM25" s="619"/>
      <c r="BN25" s="620"/>
      <c r="BO25" s="671" t="s">
        <v>110</v>
      </c>
      <c r="BP25" s="671"/>
      <c r="BQ25" s="671"/>
      <c r="BR25" s="671"/>
      <c r="BS25" s="624" t="s">
        <v>110</v>
      </c>
      <c r="BT25" s="619"/>
      <c r="BU25" s="619"/>
      <c r="BV25" s="619"/>
      <c r="BW25" s="619"/>
      <c r="BX25" s="619"/>
      <c r="BY25" s="619"/>
      <c r="BZ25" s="619"/>
      <c r="CA25" s="619"/>
      <c r="CB25" s="654"/>
      <c r="CD25" s="655" t="s">
        <v>271</v>
      </c>
      <c r="CE25" s="652"/>
      <c r="CF25" s="652"/>
      <c r="CG25" s="652"/>
      <c r="CH25" s="652"/>
      <c r="CI25" s="652"/>
      <c r="CJ25" s="652"/>
      <c r="CK25" s="652"/>
      <c r="CL25" s="652"/>
      <c r="CM25" s="652"/>
      <c r="CN25" s="652"/>
      <c r="CO25" s="652"/>
      <c r="CP25" s="652"/>
      <c r="CQ25" s="653"/>
      <c r="CR25" s="618">
        <v>19843306</v>
      </c>
      <c r="CS25" s="637"/>
      <c r="CT25" s="637"/>
      <c r="CU25" s="637"/>
      <c r="CV25" s="637"/>
      <c r="CW25" s="637"/>
      <c r="CX25" s="637"/>
      <c r="CY25" s="638"/>
      <c r="CZ25" s="621">
        <v>17.3</v>
      </c>
      <c r="DA25" s="639"/>
      <c r="DB25" s="639"/>
      <c r="DC25" s="640"/>
      <c r="DD25" s="624">
        <v>18509008</v>
      </c>
      <c r="DE25" s="637"/>
      <c r="DF25" s="637"/>
      <c r="DG25" s="637"/>
      <c r="DH25" s="637"/>
      <c r="DI25" s="637"/>
      <c r="DJ25" s="637"/>
      <c r="DK25" s="638"/>
      <c r="DL25" s="624">
        <v>18452149</v>
      </c>
      <c r="DM25" s="637"/>
      <c r="DN25" s="637"/>
      <c r="DO25" s="637"/>
      <c r="DP25" s="637"/>
      <c r="DQ25" s="637"/>
      <c r="DR25" s="637"/>
      <c r="DS25" s="637"/>
      <c r="DT25" s="637"/>
      <c r="DU25" s="637"/>
      <c r="DV25" s="638"/>
      <c r="DW25" s="641">
        <v>26.4</v>
      </c>
      <c r="DX25" s="642"/>
      <c r="DY25" s="642"/>
      <c r="DZ25" s="642"/>
      <c r="EA25" s="642"/>
      <c r="EB25" s="642"/>
      <c r="EC25" s="643"/>
    </row>
    <row r="26" spans="2:133" ht="11.25" customHeight="1" x14ac:dyDescent="0.15">
      <c r="B26" s="712" t="s">
        <v>272</v>
      </c>
      <c r="C26" s="713"/>
      <c r="D26" s="713"/>
      <c r="E26" s="713"/>
      <c r="F26" s="713"/>
      <c r="G26" s="713"/>
      <c r="H26" s="713"/>
      <c r="I26" s="713"/>
      <c r="J26" s="713"/>
      <c r="K26" s="713"/>
      <c r="L26" s="713"/>
      <c r="M26" s="713"/>
      <c r="N26" s="713"/>
      <c r="O26" s="713"/>
      <c r="P26" s="713"/>
      <c r="Q26" s="714"/>
      <c r="R26" s="618">
        <v>47226</v>
      </c>
      <c r="S26" s="619"/>
      <c r="T26" s="619"/>
      <c r="U26" s="619"/>
      <c r="V26" s="619"/>
      <c r="W26" s="619"/>
      <c r="X26" s="619"/>
      <c r="Y26" s="620"/>
      <c r="Z26" s="671">
        <v>0</v>
      </c>
      <c r="AA26" s="671"/>
      <c r="AB26" s="671"/>
      <c r="AC26" s="671"/>
      <c r="AD26" s="672">
        <v>47226</v>
      </c>
      <c r="AE26" s="672"/>
      <c r="AF26" s="672"/>
      <c r="AG26" s="672"/>
      <c r="AH26" s="672"/>
      <c r="AI26" s="672"/>
      <c r="AJ26" s="672"/>
      <c r="AK26" s="672"/>
      <c r="AL26" s="641">
        <v>0.1</v>
      </c>
      <c r="AM26" s="673"/>
      <c r="AN26" s="673"/>
      <c r="AO26" s="674"/>
      <c r="AP26" s="709" t="s">
        <v>273</v>
      </c>
      <c r="AQ26" s="710"/>
      <c r="AR26" s="710"/>
      <c r="AS26" s="710"/>
      <c r="AT26" s="710"/>
      <c r="AU26" s="710"/>
      <c r="AV26" s="710"/>
      <c r="AW26" s="710"/>
      <c r="AX26" s="710"/>
      <c r="AY26" s="710"/>
      <c r="AZ26" s="710"/>
      <c r="BA26" s="710"/>
      <c r="BB26" s="710"/>
      <c r="BC26" s="710"/>
      <c r="BD26" s="710"/>
      <c r="BE26" s="710"/>
      <c r="BF26" s="711"/>
      <c r="BG26" s="618" t="s">
        <v>110</v>
      </c>
      <c r="BH26" s="619"/>
      <c r="BI26" s="619"/>
      <c r="BJ26" s="619"/>
      <c r="BK26" s="619"/>
      <c r="BL26" s="619"/>
      <c r="BM26" s="619"/>
      <c r="BN26" s="620"/>
      <c r="BO26" s="671" t="s">
        <v>110</v>
      </c>
      <c r="BP26" s="671"/>
      <c r="BQ26" s="671"/>
      <c r="BR26" s="671"/>
      <c r="BS26" s="624" t="s">
        <v>110</v>
      </c>
      <c r="BT26" s="619"/>
      <c r="BU26" s="619"/>
      <c r="BV26" s="619"/>
      <c r="BW26" s="619"/>
      <c r="BX26" s="619"/>
      <c r="BY26" s="619"/>
      <c r="BZ26" s="619"/>
      <c r="CA26" s="619"/>
      <c r="CB26" s="654"/>
      <c r="CD26" s="655" t="s">
        <v>274</v>
      </c>
      <c r="CE26" s="652"/>
      <c r="CF26" s="652"/>
      <c r="CG26" s="652"/>
      <c r="CH26" s="652"/>
      <c r="CI26" s="652"/>
      <c r="CJ26" s="652"/>
      <c r="CK26" s="652"/>
      <c r="CL26" s="652"/>
      <c r="CM26" s="652"/>
      <c r="CN26" s="652"/>
      <c r="CO26" s="652"/>
      <c r="CP26" s="652"/>
      <c r="CQ26" s="653"/>
      <c r="CR26" s="618">
        <v>13961832</v>
      </c>
      <c r="CS26" s="619"/>
      <c r="CT26" s="619"/>
      <c r="CU26" s="619"/>
      <c r="CV26" s="619"/>
      <c r="CW26" s="619"/>
      <c r="CX26" s="619"/>
      <c r="CY26" s="620"/>
      <c r="CZ26" s="621">
        <v>12.2</v>
      </c>
      <c r="DA26" s="639"/>
      <c r="DB26" s="639"/>
      <c r="DC26" s="640"/>
      <c r="DD26" s="624">
        <v>12790686</v>
      </c>
      <c r="DE26" s="619"/>
      <c r="DF26" s="619"/>
      <c r="DG26" s="619"/>
      <c r="DH26" s="619"/>
      <c r="DI26" s="619"/>
      <c r="DJ26" s="619"/>
      <c r="DK26" s="620"/>
      <c r="DL26" s="624" t="s">
        <v>211</v>
      </c>
      <c r="DM26" s="619"/>
      <c r="DN26" s="619"/>
      <c r="DO26" s="619"/>
      <c r="DP26" s="619"/>
      <c r="DQ26" s="619"/>
      <c r="DR26" s="619"/>
      <c r="DS26" s="619"/>
      <c r="DT26" s="619"/>
      <c r="DU26" s="619"/>
      <c r="DV26" s="620"/>
      <c r="DW26" s="641" t="s">
        <v>211</v>
      </c>
      <c r="DX26" s="642"/>
      <c r="DY26" s="642"/>
      <c r="DZ26" s="642"/>
      <c r="EA26" s="642"/>
      <c r="EB26" s="642"/>
      <c r="EC26" s="643"/>
    </row>
    <row r="27" spans="2:133" ht="11.25" customHeight="1" x14ac:dyDescent="0.15">
      <c r="B27" s="615" t="s">
        <v>275</v>
      </c>
      <c r="C27" s="616"/>
      <c r="D27" s="616"/>
      <c r="E27" s="616"/>
      <c r="F27" s="616"/>
      <c r="G27" s="616"/>
      <c r="H27" s="616"/>
      <c r="I27" s="616"/>
      <c r="J27" s="616"/>
      <c r="K27" s="616"/>
      <c r="L27" s="616"/>
      <c r="M27" s="616"/>
      <c r="N27" s="616"/>
      <c r="O27" s="616"/>
      <c r="P27" s="616"/>
      <c r="Q27" s="617"/>
      <c r="R27" s="618">
        <v>6584100</v>
      </c>
      <c r="S27" s="619"/>
      <c r="T27" s="619"/>
      <c r="U27" s="619"/>
      <c r="V27" s="619"/>
      <c r="W27" s="619"/>
      <c r="X27" s="619"/>
      <c r="Y27" s="620"/>
      <c r="Z27" s="671">
        <v>5.7</v>
      </c>
      <c r="AA27" s="671"/>
      <c r="AB27" s="671"/>
      <c r="AC27" s="671"/>
      <c r="AD27" s="672" t="s">
        <v>110</v>
      </c>
      <c r="AE27" s="672"/>
      <c r="AF27" s="672"/>
      <c r="AG27" s="672"/>
      <c r="AH27" s="672"/>
      <c r="AI27" s="672"/>
      <c r="AJ27" s="672"/>
      <c r="AK27" s="672"/>
      <c r="AL27" s="641" t="s">
        <v>110</v>
      </c>
      <c r="AM27" s="673"/>
      <c r="AN27" s="673"/>
      <c r="AO27" s="674"/>
      <c r="AP27" s="615" t="s">
        <v>276</v>
      </c>
      <c r="AQ27" s="616"/>
      <c r="AR27" s="616"/>
      <c r="AS27" s="616"/>
      <c r="AT27" s="616"/>
      <c r="AU27" s="616"/>
      <c r="AV27" s="616"/>
      <c r="AW27" s="616"/>
      <c r="AX27" s="616"/>
      <c r="AY27" s="616"/>
      <c r="AZ27" s="616"/>
      <c r="BA27" s="616"/>
      <c r="BB27" s="616"/>
      <c r="BC27" s="616"/>
      <c r="BD27" s="616"/>
      <c r="BE27" s="616"/>
      <c r="BF27" s="617"/>
      <c r="BG27" s="618">
        <v>41112958</v>
      </c>
      <c r="BH27" s="619"/>
      <c r="BI27" s="619"/>
      <c r="BJ27" s="619"/>
      <c r="BK27" s="619"/>
      <c r="BL27" s="619"/>
      <c r="BM27" s="619"/>
      <c r="BN27" s="620"/>
      <c r="BO27" s="671">
        <v>100</v>
      </c>
      <c r="BP27" s="671"/>
      <c r="BQ27" s="671"/>
      <c r="BR27" s="671"/>
      <c r="BS27" s="624">
        <v>188322</v>
      </c>
      <c r="BT27" s="619"/>
      <c r="BU27" s="619"/>
      <c r="BV27" s="619"/>
      <c r="BW27" s="619"/>
      <c r="BX27" s="619"/>
      <c r="BY27" s="619"/>
      <c r="BZ27" s="619"/>
      <c r="CA27" s="619"/>
      <c r="CB27" s="654"/>
      <c r="CD27" s="655" t="s">
        <v>277</v>
      </c>
      <c r="CE27" s="652"/>
      <c r="CF27" s="652"/>
      <c r="CG27" s="652"/>
      <c r="CH27" s="652"/>
      <c r="CI27" s="652"/>
      <c r="CJ27" s="652"/>
      <c r="CK27" s="652"/>
      <c r="CL27" s="652"/>
      <c r="CM27" s="652"/>
      <c r="CN27" s="652"/>
      <c r="CO27" s="652"/>
      <c r="CP27" s="652"/>
      <c r="CQ27" s="653"/>
      <c r="CR27" s="618">
        <v>22309695</v>
      </c>
      <c r="CS27" s="637"/>
      <c r="CT27" s="637"/>
      <c r="CU27" s="637"/>
      <c r="CV27" s="637"/>
      <c r="CW27" s="637"/>
      <c r="CX27" s="637"/>
      <c r="CY27" s="638"/>
      <c r="CZ27" s="621">
        <v>19.5</v>
      </c>
      <c r="DA27" s="639"/>
      <c r="DB27" s="639"/>
      <c r="DC27" s="640"/>
      <c r="DD27" s="624">
        <v>6390388</v>
      </c>
      <c r="DE27" s="637"/>
      <c r="DF27" s="637"/>
      <c r="DG27" s="637"/>
      <c r="DH27" s="637"/>
      <c r="DI27" s="637"/>
      <c r="DJ27" s="637"/>
      <c r="DK27" s="638"/>
      <c r="DL27" s="624">
        <v>6388427</v>
      </c>
      <c r="DM27" s="637"/>
      <c r="DN27" s="637"/>
      <c r="DO27" s="637"/>
      <c r="DP27" s="637"/>
      <c r="DQ27" s="637"/>
      <c r="DR27" s="637"/>
      <c r="DS27" s="637"/>
      <c r="DT27" s="637"/>
      <c r="DU27" s="637"/>
      <c r="DV27" s="638"/>
      <c r="DW27" s="641">
        <v>9.1999999999999993</v>
      </c>
      <c r="DX27" s="642"/>
      <c r="DY27" s="642"/>
      <c r="DZ27" s="642"/>
      <c r="EA27" s="642"/>
      <c r="EB27" s="642"/>
      <c r="EC27" s="643"/>
    </row>
    <row r="28" spans="2:133" ht="11.25" customHeight="1" x14ac:dyDescent="0.15">
      <c r="B28" s="615" t="s">
        <v>278</v>
      </c>
      <c r="C28" s="616"/>
      <c r="D28" s="616"/>
      <c r="E28" s="616"/>
      <c r="F28" s="616"/>
      <c r="G28" s="616"/>
      <c r="H28" s="616"/>
      <c r="I28" s="616"/>
      <c r="J28" s="616"/>
      <c r="K28" s="616"/>
      <c r="L28" s="616"/>
      <c r="M28" s="616"/>
      <c r="N28" s="616"/>
      <c r="O28" s="616"/>
      <c r="P28" s="616"/>
      <c r="Q28" s="617"/>
      <c r="R28" s="618">
        <v>143777</v>
      </c>
      <c r="S28" s="619"/>
      <c r="T28" s="619"/>
      <c r="U28" s="619"/>
      <c r="V28" s="619"/>
      <c r="W28" s="619"/>
      <c r="X28" s="619"/>
      <c r="Y28" s="620"/>
      <c r="Z28" s="671">
        <v>0.1</v>
      </c>
      <c r="AA28" s="671"/>
      <c r="AB28" s="671"/>
      <c r="AC28" s="671"/>
      <c r="AD28" s="672">
        <v>85239</v>
      </c>
      <c r="AE28" s="672"/>
      <c r="AF28" s="672"/>
      <c r="AG28" s="672"/>
      <c r="AH28" s="672"/>
      <c r="AI28" s="672"/>
      <c r="AJ28" s="672"/>
      <c r="AK28" s="672"/>
      <c r="AL28" s="641">
        <v>0.1</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279</v>
      </c>
      <c r="CE28" s="652"/>
      <c r="CF28" s="652"/>
      <c r="CG28" s="652"/>
      <c r="CH28" s="652"/>
      <c r="CI28" s="652"/>
      <c r="CJ28" s="652"/>
      <c r="CK28" s="652"/>
      <c r="CL28" s="652"/>
      <c r="CM28" s="652"/>
      <c r="CN28" s="652"/>
      <c r="CO28" s="652"/>
      <c r="CP28" s="652"/>
      <c r="CQ28" s="653"/>
      <c r="CR28" s="618">
        <v>9593632</v>
      </c>
      <c r="CS28" s="619"/>
      <c r="CT28" s="619"/>
      <c r="CU28" s="619"/>
      <c r="CV28" s="619"/>
      <c r="CW28" s="619"/>
      <c r="CX28" s="619"/>
      <c r="CY28" s="620"/>
      <c r="CZ28" s="621">
        <v>8.4</v>
      </c>
      <c r="DA28" s="639"/>
      <c r="DB28" s="639"/>
      <c r="DC28" s="640"/>
      <c r="DD28" s="624">
        <v>9494920</v>
      </c>
      <c r="DE28" s="619"/>
      <c r="DF28" s="619"/>
      <c r="DG28" s="619"/>
      <c r="DH28" s="619"/>
      <c r="DI28" s="619"/>
      <c r="DJ28" s="619"/>
      <c r="DK28" s="620"/>
      <c r="DL28" s="624">
        <v>9494920</v>
      </c>
      <c r="DM28" s="619"/>
      <c r="DN28" s="619"/>
      <c r="DO28" s="619"/>
      <c r="DP28" s="619"/>
      <c r="DQ28" s="619"/>
      <c r="DR28" s="619"/>
      <c r="DS28" s="619"/>
      <c r="DT28" s="619"/>
      <c r="DU28" s="619"/>
      <c r="DV28" s="620"/>
      <c r="DW28" s="641">
        <v>13.6</v>
      </c>
      <c r="DX28" s="642"/>
      <c r="DY28" s="642"/>
      <c r="DZ28" s="642"/>
      <c r="EA28" s="642"/>
      <c r="EB28" s="642"/>
      <c r="EC28" s="643"/>
    </row>
    <row r="29" spans="2:133" ht="11.25" customHeight="1" x14ac:dyDescent="0.15">
      <c r="B29" s="615" t="s">
        <v>280</v>
      </c>
      <c r="C29" s="616"/>
      <c r="D29" s="616"/>
      <c r="E29" s="616"/>
      <c r="F29" s="616"/>
      <c r="G29" s="616"/>
      <c r="H29" s="616"/>
      <c r="I29" s="616"/>
      <c r="J29" s="616"/>
      <c r="K29" s="616"/>
      <c r="L29" s="616"/>
      <c r="M29" s="616"/>
      <c r="N29" s="616"/>
      <c r="O29" s="616"/>
      <c r="P29" s="616"/>
      <c r="Q29" s="617"/>
      <c r="R29" s="618">
        <v>29164</v>
      </c>
      <c r="S29" s="619"/>
      <c r="T29" s="619"/>
      <c r="U29" s="619"/>
      <c r="V29" s="619"/>
      <c r="W29" s="619"/>
      <c r="X29" s="619"/>
      <c r="Y29" s="620"/>
      <c r="Z29" s="671">
        <v>0</v>
      </c>
      <c r="AA29" s="671"/>
      <c r="AB29" s="671"/>
      <c r="AC29" s="671"/>
      <c r="AD29" s="672" t="s">
        <v>110</v>
      </c>
      <c r="AE29" s="672"/>
      <c r="AF29" s="672"/>
      <c r="AG29" s="672"/>
      <c r="AH29" s="672"/>
      <c r="AI29" s="672"/>
      <c r="AJ29" s="672"/>
      <c r="AK29" s="672"/>
      <c r="AL29" s="641" t="s">
        <v>110</v>
      </c>
      <c r="AM29" s="673"/>
      <c r="AN29" s="673"/>
      <c r="AO29" s="674"/>
      <c r="AP29" s="678" t="s">
        <v>199</v>
      </c>
      <c r="AQ29" s="679"/>
      <c r="AR29" s="679"/>
      <c r="AS29" s="679"/>
      <c r="AT29" s="679"/>
      <c r="AU29" s="679"/>
      <c r="AV29" s="679"/>
      <c r="AW29" s="679"/>
      <c r="AX29" s="679"/>
      <c r="AY29" s="679"/>
      <c r="AZ29" s="679"/>
      <c r="BA29" s="679"/>
      <c r="BB29" s="679"/>
      <c r="BC29" s="679"/>
      <c r="BD29" s="679"/>
      <c r="BE29" s="679"/>
      <c r="BF29" s="680"/>
      <c r="BG29" s="678" t="s">
        <v>281</v>
      </c>
      <c r="BH29" s="694"/>
      <c r="BI29" s="694"/>
      <c r="BJ29" s="694"/>
      <c r="BK29" s="694"/>
      <c r="BL29" s="694"/>
      <c r="BM29" s="694"/>
      <c r="BN29" s="694"/>
      <c r="BO29" s="694"/>
      <c r="BP29" s="694"/>
      <c r="BQ29" s="695"/>
      <c r="BR29" s="678" t="s">
        <v>282</v>
      </c>
      <c r="BS29" s="694"/>
      <c r="BT29" s="694"/>
      <c r="BU29" s="694"/>
      <c r="BV29" s="694"/>
      <c r="BW29" s="694"/>
      <c r="BX29" s="694"/>
      <c r="BY29" s="694"/>
      <c r="BZ29" s="694"/>
      <c r="CA29" s="694"/>
      <c r="CB29" s="695"/>
      <c r="CD29" s="688" t="s">
        <v>283</v>
      </c>
      <c r="CE29" s="689"/>
      <c r="CF29" s="655" t="s">
        <v>284</v>
      </c>
      <c r="CG29" s="652"/>
      <c r="CH29" s="652"/>
      <c r="CI29" s="652"/>
      <c r="CJ29" s="652"/>
      <c r="CK29" s="652"/>
      <c r="CL29" s="652"/>
      <c r="CM29" s="652"/>
      <c r="CN29" s="652"/>
      <c r="CO29" s="652"/>
      <c r="CP29" s="652"/>
      <c r="CQ29" s="653"/>
      <c r="CR29" s="618">
        <v>9593631</v>
      </c>
      <c r="CS29" s="637"/>
      <c r="CT29" s="637"/>
      <c r="CU29" s="637"/>
      <c r="CV29" s="637"/>
      <c r="CW29" s="637"/>
      <c r="CX29" s="637"/>
      <c r="CY29" s="638"/>
      <c r="CZ29" s="621">
        <v>8.4</v>
      </c>
      <c r="DA29" s="639"/>
      <c r="DB29" s="639"/>
      <c r="DC29" s="640"/>
      <c r="DD29" s="624">
        <v>9494919</v>
      </c>
      <c r="DE29" s="637"/>
      <c r="DF29" s="637"/>
      <c r="DG29" s="637"/>
      <c r="DH29" s="637"/>
      <c r="DI29" s="637"/>
      <c r="DJ29" s="637"/>
      <c r="DK29" s="638"/>
      <c r="DL29" s="624">
        <v>9494919</v>
      </c>
      <c r="DM29" s="637"/>
      <c r="DN29" s="637"/>
      <c r="DO29" s="637"/>
      <c r="DP29" s="637"/>
      <c r="DQ29" s="637"/>
      <c r="DR29" s="637"/>
      <c r="DS29" s="637"/>
      <c r="DT29" s="637"/>
      <c r="DU29" s="637"/>
      <c r="DV29" s="638"/>
      <c r="DW29" s="641">
        <v>13.6</v>
      </c>
      <c r="DX29" s="642"/>
      <c r="DY29" s="642"/>
      <c r="DZ29" s="642"/>
      <c r="EA29" s="642"/>
      <c r="EB29" s="642"/>
      <c r="EC29" s="643"/>
    </row>
    <row r="30" spans="2:133" ht="11.25" customHeight="1" x14ac:dyDescent="0.15">
      <c r="B30" s="615" t="s">
        <v>285</v>
      </c>
      <c r="C30" s="616"/>
      <c r="D30" s="616"/>
      <c r="E30" s="616"/>
      <c r="F30" s="616"/>
      <c r="G30" s="616"/>
      <c r="H30" s="616"/>
      <c r="I30" s="616"/>
      <c r="J30" s="616"/>
      <c r="K30" s="616"/>
      <c r="L30" s="616"/>
      <c r="M30" s="616"/>
      <c r="N30" s="616"/>
      <c r="O30" s="616"/>
      <c r="P30" s="616"/>
      <c r="Q30" s="617"/>
      <c r="R30" s="618">
        <v>1593061</v>
      </c>
      <c r="S30" s="619"/>
      <c r="T30" s="619"/>
      <c r="U30" s="619"/>
      <c r="V30" s="619"/>
      <c r="W30" s="619"/>
      <c r="X30" s="619"/>
      <c r="Y30" s="620"/>
      <c r="Z30" s="671">
        <v>1.4</v>
      </c>
      <c r="AA30" s="671"/>
      <c r="AB30" s="671"/>
      <c r="AC30" s="671"/>
      <c r="AD30" s="672" t="s">
        <v>110</v>
      </c>
      <c r="AE30" s="672"/>
      <c r="AF30" s="672"/>
      <c r="AG30" s="672"/>
      <c r="AH30" s="672"/>
      <c r="AI30" s="672"/>
      <c r="AJ30" s="672"/>
      <c r="AK30" s="672"/>
      <c r="AL30" s="641" t="s">
        <v>110</v>
      </c>
      <c r="AM30" s="673"/>
      <c r="AN30" s="673"/>
      <c r="AO30" s="674"/>
      <c r="AP30" s="696" t="s">
        <v>286</v>
      </c>
      <c r="AQ30" s="697"/>
      <c r="AR30" s="697"/>
      <c r="AS30" s="697"/>
      <c r="AT30" s="702" t="s">
        <v>287</v>
      </c>
      <c r="AU30" s="182"/>
      <c r="AV30" s="182"/>
      <c r="AW30" s="182"/>
      <c r="AX30" s="705" t="s">
        <v>165</v>
      </c>
      <c r="AY30" s="706"/>
      <c r="AZ30" s="706"/>
      <c r="BA30" s="706"/>
      <c r="BB30" s="706"/>
      <c r="BC30" s="706"/>
      <c r="BD30" s="706"/>
      <c r="BE30" s="706"/>
      <c r="BF30" s="707"/>
      <c r="BG30" s="684">
        <v>99.1</v>
      </c>
      <c r="BH30" s="685"/>
      <c r="BI30" s="685"/>
      <c r="BJ30" s="685"/>
      <c r="BK30" s="685"/>
      <c r="BL30" s="685"/>
      <c r="BM30" s="686">
        <v>95.4</v>
      </c>
      <c r="BN30" s="685"/>
      <c r="BO30" s="685"/>
      <c r="BP30" s="685"/>
      <c r="BQ30" s="687"/>
      <c r="BR30" s="684">
        <v>99</v>
      </c>
      <c r="BS30" s="685"/>
      <c r="BT30" s="685"/>
      <c r="BU30" s="685"/>
      <c r="BV30" s="685"/>
      <c r="BW30" s="685"/>
      <c r="BX30" s="686">
        <v>94.9</v>
      </c>
      <c r="BY30" s="685"/>
      <c r="BZ30" s="685"/>
      <c r="CA30" s="685"/>
      <c r="CB30" s="687"/>
      <c r="CD30" s="690"/>
      <c r="CE30" s="691"/>
      <c r="CF30" s="655" t="s">
        <v>288</v>
      </c>
      <c r="CG30" s="652"/>
      <c r="CH30" s="652"/>
      <c r="CI30" s="652"/>
      <c r="CJ30" s="652"/>
      <c r="CK30" s="652"/>
      <c r="CL30" s="652"/>
      <c r="CM30" s="652"/>
      <c r="CN30" s="652"/>
      <c r="CO30" s="652"/>
      <c r="CP30" s="652"/>
      <c r="CQ30" s="653"/>
      <c r="CR30" s="618">
        <v>8711796</v>
      </c>
      <c r="CS30" s="619"/>
      <c r="CT30" s="619"/>
      <c r="CU30" s="619"/>
      <c r="CV30" s="619"/>
      <c r="CW30" s="619"/>
      <c r="CX30" s="619"/>
      <c r="CY30" s="620"/>
      <c r="CZ30" s="621">
        <v>7.6</v>
      </c>
      <c r="DA30" s="639"/>
      <c r="DB30" s="639"/>
      <c r="DC30" s="640"/>
      <c r="DD30" s="624">
        <v>8616915</v>
      </c>
      <c r="DE30" s="619"/>
      <c r="DF30" s="619"/>
      <c r="DG30" s="619"/>
      <c r="DH30" s="619"/>
      <c r="DI30" s="619"/>
      <c r="DJ30" s="619"/>
      <c r="DK30" s="620"/>
      <c r="DL30" s="624">
        <v>8616915</v>
      </c>
      <c r="DM30" s="619"/>
      <c r="DN30" s="619"/>
      <c r="DO30" s="619"/>
      <c r="DP30" s="619"/>
      <c r="DQ30" s="619"/>
      <c r="DR30" s="619"/>
      <c r="DS30" s="619"/>
      <c r="DT30" s="619"/>
      <c r="DU30" s="619"/>
      <c r="DV30" s="620"/>
      <c r="DW30" s="641">
        <v>12.3</v>
      </c>
      <c r="DX30" s="642"/>
      <c r="DY30" s="642"/>
      <c r="DZ30" s="642"/>
      <c r="EA30" s="642"/>
      <c r="EB30" s="642"/>
      <c r="EC30" s="643"/>
    </row>
    <row r="31" spans="2:133" ht="11.25" customHeight="1" x14ac:dyDescent="0.15">
      <c r="B31" s="615" t="s">
        <v>289</v>
      </c>
      <c r="C31" s="616"/>
      <c r="D31" s="616"/>
      <c r="E31" s="616"/>
      <c r="F31" s="616"/>
      <c r="G31" s="616"/>
      <c r="H31" s="616"/>
      <c r="I31" s="616"/>
      <c r="J31" s="616"/>
      <c r="K31" s="616"/>
      <c r="L31" s="616"/>
      <c r="M31" s="616"/>
      <c r="N31" s="616"/>
      <c r="O31" s="616"/>
      <c r="P31" s="616"/>
      <c r="Q31" s="617"/>
      <c r="R31" s="618">
        <v>1626899</v>
      </c>
      <c r="S31" s="619"/>
      <c r="T31" s="619"/>
      <c r="U31" s="619"/>
      <c r="V31" s="619"/>
      <c r="W31" s="619"/>
      <c r="X31" s="619"/>
      <c r="Y31" s="620"/>
      <c r="Z31" s="671">
        <v>1.4</v>
      </c>
      <c r="AA31" s="671"/>
      <c r="AB31" s="671"/>
      <c r="AC31" s="671"/>
      <c r="AD31" s="672" t="s">
        <v>110</v>
      </c>
      <c r="AE31" s="672"/>
      <c r="AF31" s="672"/>
      <c r="AG31" s="672"/>
      <c r="AH31" s="672"/>
      <c r="AI31" s="672"/>
      <c r="AJ31" s="672"/>
      <c r="AK31" s="672"/>
      <c r="AL31" s="641" t="s">
        <v>110</v>
      </c>
      <c r="AM31" s="673"/>
      <c r="AN31" s="673"/>
      <c r="AO31" s="674"/>
      <c r="AP31" s="698"/>
      <c r="AQ31" s="699"/>
      <c r="AR31" s="699"/>
      <c r="AS31" s="699"/>
      <c r="AT31" s="703"/>
      <c r="AU31" s="181" t="s">
        <v>290</v>
      </c>
      <c r="AV31" s="181"/>
      <c r="AW31" s="181"/>
      <c r="AX31" s="615" t="s">
        <v>291</v>
      </c>
      <c r="AY31" s="616"/>
      <c r="AZ31" s="616"/>
      <c r="BA31" s="616"/>
      <c r="BB31" s="616"/>
      <c r="BC31" s="616"/>
      <c r="BD31" s="616"/>
      <c r="BE31" s="616"/>
      <c r="BF31" s="617"/>
      <c r="BG31" s="682">
        <v>99.3</v>
      </c>
      <c r="BH31" s="637"/>
      <c r="BI31" s="637"/>
      <c r="BJ31" s="637"/>
      <c r="BK31" s="637"/>
      <c r="BL31" s="637"/>
      <c r="BM31" s="673">
        <v>96.9</v>
      </c>
      <c r="BN31" s="683"/>
      <c r="BO31" s="683"/>
      <c r="BP31" s="683"/>
      <c r="BQ31" s="647"/>
      <c r="BR31" s="682">
        <v>99.2</v>
      </c>
      <c r="BS31" s="637"/>
      <c r="BT31" s="637"/>
      <c r="BU31" s="637"/>
      <c r="BV31" s="637"/>
      <c r="BW31" s="637"/>
      <c r="BX31" s="673">
        <v>96.3</v>
      </c>
      <c r="BY31" s="683"/>
      <c r="BZ31" s="683"/>
      <c r="CA31" s="683"/>
      <c r="CB31" s="647"/>
      <c r="CD31" s="690"/>
      <c r="CE31" s="691"/>
      <c r="CF31" s="655" t="s">
        <v>292</v>
      </c>
      <c r="CG31" s="652"/>
      <c r="CH31" s="652"/>
      <c r="CI31" s="652"/>
      <c r="CJ31" s="652"/>
      <c r="CK31" s="652"/>
      <c r="CL31" s="652"/>
      <c r="CM31" s="652"/>
      <c r="CN31" s="652"/>
      <c r="CO31" s="652"/>
      <c r="CP31" s="652"/>
      <c r="CQ31" s="653"/>
      <c r="CR31" s="618">
        <v>881835</v>
      </c>
      <c r="CS31" s="637"/>
      <c r="CT31" s="637"/>
      <c r="CU31" s="637"/>
      <c r="CV31" s="637"/>
      <c r="CW31" s="637"/>
      <c r="CX31" s="637"/>
      <c r="CY31" s="638"/>
      <c r="CZ31" s="621">
        <v>0.8</v>
      </c>
      <c r="DA31" s="639"/>
      <c r="DB31" s="639"/>
      <c r="DC31" s="640"/>
      <c r="DD31" s="624">
        <v>878004</v>
      </c>
      <c r="DE31" s="637"/>
      <c r="DF31" s="637"/>
      <c r="DG31" s="637"/>
      <c r="DH31" s="637"/>
      <c r="DI31" s="637"/>
      <c r="DJ31" s="637"/>
      <c r="DK31" s="638"/>
      <c r="DL31" s="624">
        <v>878004</v>
      </c>
      <c r="DM31" s="637"/>
      <c r="DN31" s="637"/>
      <c r="DO31" s="637"/>
      <c r="DP31" s="637"/>
      <c r="DQ31" s="637"/>
      <c r="DR31" s="637"/>
      <c r="DS31" s="637"/>
      <c r="DT31" s="637"/>
      <c r="DU31" s="637"/>
      <c r="DV31" s="638"/>
      <c r="DW31" s="641">
        <v>1.3</v>
      </c>
      <c r="DX31" s="642"/>
      <c r="DY31" s="642"/>
      <c r="DZ31" s="642"/>
      <c r="EA31" s="642"/>
      <c r="EB31" s="642"/>
      <c r="EC31" s="643"/>
    </row>
    <row r="32" spans="2:133" ht="11.25" customHeight="1" x14ac:dyDescent="0.15">
      <c r="B32" s="615" t="s">
        <v>293</v>
      </c>
      <c r="C32" s="616"/>
      <c r="D32" s="616"/>
      <c r="E32" s="616"/>
      <c r="F32" s="616"/>
      <c r="G32" s="616"/>
      <c r="H32" s="616"/>
      <c r="I32" s="616"/>
      <c r="J32" s="616"/>
      <c r="K32" s="616"/>
      <c r="L32" s="616"/>
      <c r="M32" s="616"/>
      <c r="N32" s="616"/>
      <c r="O32" s="616"/>
      <c r="P32" s="616"/>
      <c r="Q32" s="617"/>
      <c r="R32" s="618">
        <v>1316174</v>
      </c>
      <c r="S32" s="619"/>
      <c r="T32" s="619"/>
      <c r="U32" s="619"/>
      <c r="V32" s="619"/>
      <c r="W32" s="619"/>
      <c r="X32" s="619"/>
      <c r="Y32" s="620"/>
      <c r="Z32" s="671">
        <v>1.1000000000000001</v>
      </c>
      <c r="AA32" s="671"/>
      <c r="AB32" s="671"/>
      <c r="AC32" s="671"/>
      <c r="AD32" s="672">
        <v>196888</v>
      </c>
      <c r="AE32" s="672"/>
      <c r="AF32" s="672"/>
      <c r="AG32" s="672"/>
      <c r="AH32" s="672"/>
      <c r="AI32" s="672"/>
      <c r="AJ32" s="672"/>
      <c r="AK32" s="672"/>
      <c r="AL32" s="641">
        <v>0.3</v>
      </c>
      <c r="AM32" s="673"/>
      <c r="AN32" s="673"/>
      <c r="AO32" s="674"/>
      <c r="AP32" s="700"/>
      <c r="AQ32" s="701"/>
      <c r="AR32" s="701"/>
      <c r="AS32" s="701"/>
      <c r="AT32" s="704"/>
      <c r="AU32" s="183"/>
      <c r="AV32" s="183"/>
      <c r="AW32" s="183"/>
      <c r="AX32" s="599" t="s">
        <v>294</v>
      </c>
      <c r="AY32" s="600"/>
      <c r="AZ32" s="600"/>
      <c r="BA32" s="600"/>
      <c r="BB32" s="600"/>
      <c r="BC32" s="600"/>
      <c r="BD32" s="600"/>
      <c r="BE32" s="600"/>
      <c r="BF32" s="601"/>
      <c r="BG32" s="681">
        <v>98.8</v>
      </c>
      <c r="BH32" s="603"/>
      <c r="BI32" s="603"/>
      <c r="BJ32" s="603"/>
      <c r="BK32" s="603"/>
      <c r="BL32" s="603"/>
      <c r="BM32" s="666">
        <v>93.4</v>
      </c>
      <c r="BN32" s="603"/>
      <c r="BO32" s="603"/>
      <c r="BP32" s="603"/>
      <c r="BQ32" s="660"/>
      <c r="BR32" s="681">
        <v>98.8</v>
      </c>
      <c r="BS32" s="603"/>
      <c r="BT32" s="603"/>
      <c r="BU32" s="603"/>
      <c r="BV32" s="603"/>
      <c r="BW32" s="603"/>
      <c r="BX32" s="666">
        <v>93.1</v>
      </c>
      <c r="BY32" s="603"/>
      <c r="BZ32" s="603"/>
      <c r="CA32" s="603"/>
      <c r="CB32" s="660"/>
      <c r="CD32" s="692"/>
      <c r="CE32" s="693"/>
      <c r="CF32" s="655" t="s">
        <v>295</v>
      </c>
      <c r="CG32" s="652"/>
      <c r="CH32" s="652"/>
      <c r="CI32" s="652"/>
      <c r="CJ32" s="652"/>
      <c r="CK32" s="652"/>
      <c r="CL32" s="652"/>
      <c r="CM32" s="652"/>
      <c r="CN32" s="652"/>
      <c r="CO32" s="652"/>
      <c r="CP32" s="652"/>
      <c r="CQ32" s="653"/>
      <c r="CR32" s="618">
        <v>1</v>
      </c>
      <c r="CS32" s="619"/>
      <c r="CT32" s="619"/>
      <c r="CU32" s="619"/>
      <c r="CV32" s="619"/>
      <c r="CW32" s="619"/>
      <c r="CX32" s="619"/>
      <c r="CY32" s="620"/>
      <c r="CZ32" s="621">
        <v>0</v>
      </c>
      <c r="DA32" s="639"/>
      <c r="DB32" s="639"/>
      <c r="DC32" s="640"/>
      <c r="DD32" s="624">
        <v>1</v>
      </c>
      <c r="DE32" s="619"/>
      <c r="DF32" s="619"/>
      <c r="DG32" s="619"/>
      <c r="DH32" s="619"/>
      <c r="DI32" s="619"/>
      <c r="DJ32" s="619"/>
      <c r="DK32" s="620"/>
      <c r="DL32" s="624">
        <v>1</v>
      </c>
      <c r="DM32" s="619"/>
      <c r="DN32" s="619"/>
      <c r="DO32" s="619"/>
      <c r="DP32" s="619"/>
      <c r="DQ32" s="619"/>
      <c r="DR32" s="619"/>
      <c r="DS32" s="619"/>
      <c r="DT32" s="619"/>
      <c r="DU32" s="619"/>
      <c r="DV32" s="620"/>
      <c r="DW32" s="641">
        <v>0</v>
      </c>
      <c r="DX32" s="642"/>
      <c r="DY32" s="642"/>
      <c r="DZ32" s="642"/>
      <c r="EA32" s="642"/>
      <c r="EB32" s="642"/>
      <c r="EC32" s="643"/>
    </row>
    <row r="33" spans="2:133" ht="11.25" customHeight="1" x14ac:dyDescent="0.15">
      <c r="B33" s="615" t="s">
        <v>296</v>
      </c>
      <c r="C33" s="616"/>
      <c r="D33" s="616"/>
      <c r="E33" s="616"/>
      <c r="F33" s="616"/>
      <c r="G33" s="616"/>
      <c r="H33" s="616"/>
      <c r="I33" s="616"/>
      <c r="J33" s="616"/>
      <c r="K33" s="616"/>
      <c r="L33" s="616"/>
      <c r="M33" s="616"/>
      <c r="N33" s="616"/>
      <c r="O33" s="616"/>
      <c r="P33" s="616"/>
      <c r="Q33" s="617"/>
      <c r="R33" s="618">
        <v>16668900</v>
      </c>
      <c r="S33" s="619"/>
      <c r="T33" s="619"/>
      <c r="U33" s="619"/>
      <c r="V33" s="619"/>
      <c r="W33" s="619"/>
      <c r="X33" s="619"/>
      <c r="Y33" s="620"/>
      <c r="Z33" s="671">
        <v>14.4</v>
      </c>
      <c r="AA33" s="671"/>
      <c r="AB33" s="671"/>
      <c r="AC33" s="671"/>
      <c r="AD33" s="672" t="s">
        <v>110</v>
      </c>
      <c r="AE33" s="672"/>
      <c r="AF33" s="672"/>
      <c r="AG33" s="672"/>
      <c r="AH33" s="672"/>
      <c r="AI33" s="672"/>
      <c r="AJ33" s="672"/>
      <c r="AK33" s="672"/>
      <c r="AL33" s="641" t="s">
        <v>110</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297</v>
      </c>
      <c r="CE33" s="652"/>
      <c r="CF33" s="652"/>
      <c r="CG33" s="652"/>
      <c r="CH33" s="652"/>
      <c r="CI33" s="652"/>
      <c r="CJ33" s="652"/>
      <c r="CK33" s="652"/>
      <c r="CL33" s="652"/>
      <c r="CM33" s="652"/>
      <c r="CN33" s="652"/>
      <c r="CO33" s="652"/>
      <c r="CP33" s="652"/>
      <c r="CQ33" s="653"/>
      <c r="CR33" s="618">
        <v>41707299</v>
      </c>
      <c r="CS33" s="637"/>
      <c r="CT33" s="637"/>
      <c r="CU33" s="637"/>
      <c r="CV33" s="637"/>
      <c r="CW33" s="637"/>
      <c r="CX33" s="637"/>
      <c r="CY33" s="638"/>
      <c r="CZ33" s="621">
        <v>36.4</v>
      </c>
      <c r="DA33" s="639"/>
      <c r="DB33" s="639"/>
      <c r="DC33" s="640"/>
      <c r="DD33" s="624">
        <v>35612568</v>
      </c>
      <c r="DE33" s="637"/>
      <c r="DF33" s="637"/>
      <c r="DG33" s="637"/>
      <c r="DH33" s="637"/>
      <c r="DI33" s="637"/>
      <c r="DJ33" s="637"/>
      <c r="DK33" s="638"/>
      <c r="DL33" s="624">
        <v>28974522</v>
      </c>
      <c r="DM33" s="637"/>
      <c r="DN33" s="637"/>
      <c r="DO33" s="637"/>
      <c r="DP33" s="637"/>
      <c r="DQ33" s="637"/>
      <c r="DR33" s="637"/>
      <c r="DS33" s="637"/>
      <c r="DT33" s="637"/>
      <c r="DU33" s="637"/>
      <c r="DV33" s="638"/>
      <c r="DW33" s="641">
        <v>41.5</v>
      </c>
      <c r="DX33" s="642"/>
      <c r="DY33" s="642"/>
      <c r="DZ33" s="642"/>
      <c r="EA33" s="642"/>
      <c r="EB33" s="642"/>
      <c r="EC33" s="643"/>
    </row>
    <row r="34" spans="2:133" ht="11.25" customHeight="1" x14ac:dyDescent="0.15">
      <c r="B34" s="615" t="s">
        <v>298</v>
      </c>
      <c r="C34" s="616"/>
      <c r="D34" s="616"/>
      <c r="E34" s="616"/>
      <c r="F34" s="616"/>
      <c r="G34" s="616"/>
      <c r="H34" s="616"/>
      <c r="I34" s="616"/>
      <c r="J34" s="616"/>
      <c r="K34" s="616"/>
      <c r="L34" s="616"/>
      <c r="M34" s="616"/>
      <c r="N34" s="616"/>
      <c r="O34" s="616"/>
      <c r="P34" s="616"/>
      <c r="Q34" s="617"/>
      <c r="R34" s="618" t="s">
        <v>110</v>
      </c>
      <c r="S34" s="619"/>
      <c r="T34" s="619"/>
      <c r="U34" s="619"/>
      <c r="V34" s="619"/>
      <c r="W34" s="619"/>
      <c r="X34" s="619"/>
      <c r="Y34" s="620"/>
      <c r="Z34" s="671" t="s">
        <v>110</v>
      </c>
      <c r="AA34" s="671"/>
      <c r="AB34" s="671"/>
      <c r="AC34" s="671"/>
      <c r="AD34" s="672" t="s">
        <v>110</v>
      </c>
      <c r="AE34" s="672"/>
      <c r="AF34" s="672"/>
      <c r="AG34" s="672"/>
      <c r="AH34" s="672"/>
      <c r="AI34" s="672"/>
      <c r="AJ34" s="672"/>
      <c r="AK34" s="672"/>
      <c r="AL34" s="641" t="s">
        <v>110</v>
      </c>
      <c r="AM34" s="673"/>
      <c r="AN34" s="673"/>
      <c r="AO34" s="674"/>
      <c r="AP34" s="186"/>
      <c r="AQ34" s="678" t="s">
        <v>299</v>
      </c>
      <c r="AR34" s="679"/>
      <c r="AS34" s="679"/>
      <c r="AT34" s="679"/>
      <c r="AU34" s="679"/>
      <c r="AV34" s="679"/>
      <c r="AW34" s="679"/>
      <c r="AX34" s="679"/>
      <c r="AY34" s="679"/>
      <c r="AZ34" s="679"/>
      <c r="BA34" s="679"/>
      <c r="BB34" s="679"/>
      <c r="BC34" s="679"/>
      <c r="BD34" s="679"/>
      <c r="BE34" s="679"/>
      <c r="BF34" s="680"/>
      <c r="BG34" s="678" t="s">
        <v>300</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301</v>
      </c>
      <c r="CE34" s="652"/>
      <c r="CF34" s="652"/>
      <c r="CG34" s="652"/>
      <c r="CH34" s="652"/>
      <c r="CI34" s="652"/>
      <c r="CJ34" s="652"/>
      <c r="CK34" s="652"/>
      <c r="CL34" s="652"/>
      <c r="CM34" s="652"/>
      <c r="CN34" s="652"/>
      <c r="CO34" s="652"/>
      <c r="CP34" s="652"/>
      <c r="CQ34" s="653"/>
      <c r="CR34" s="618">
        <v>18148278</v>
      </c>
      <c r="CS34" s="619"/>
      <c r="CT34" s="619"/>
      <c r="CU34" s="619"/>
      <c r="CV34" s="619"/>
      <c r="CW34" s="619"/>
      <c r="CX34" s="619"/>
      <c r="CY34" s="620"/>
      <c r="CZ34" s="621">
        <v>15.8</v>
      </c>
      <c r="DA34" s="639"/>
      <c r="DB34" s="639"/>
      <c r="DC34" s="640"/>
      <c r="DD34" s="624">
        <v>15356303</v>
      </c>
      <c r="DE34" s="619"/>
      <c r="DF34" s="619"/>
      <c r="DG34" s="619"/>
      <c r="DH34" s="619"/>
      <c r="DI34" s="619"/>
      <c r="DJ34" s="619"/>
      <c r="DK34" s="620"/>
      <c r="DL34" s="624">
        <v>13579604</v>
      </c>
      <c r="DM34" s="619"/>
      <c r="DN34" s="619"/>
      <c r="DO34" s="619"/>
      <c r="DP34" s="619"/>
      <c r="DQ34" s="619"/>
      <c r="DR34" s="619"/>
      <c r="DS34" s="619"/>
      <c r="DT34" s="619"/>
      <c r="DU34" s="619"/>
      <c r="DV34" s="620"/>
      <c r="DW34" s="641">
        <v>19.5</v>
      </c>
      <c r="DX34" s="642"/>
      <c r="DY34" s="642"/>
      <c r="DZ34" s="642"/>
      <c r="EA34" s="642"/>
      <c r="EB34" s="642"/>
      <c r="EC34" s="643"/>
    </row>
    <row r="35" spans="2:133" ht="11.25" customHeight="1" x14ac:dyDescent="0.15">
      <c r="B35" s="615" t="s">
        <v>302</v>
      </c>
      <c r="C35" s="616"/>
      <c r="D35" s="616"/>
      <c r="E35" s="616"/>
      <c r="F35" s="616"/>
      <c r="G35" s="616"/>
      <c r="H35" s="616"/>
      <c r="I35" s="616"/>
      <c r="J35" s="616"/>
      <c r="K35" s="616"/>
      <c r="L35" s="616"/>
      <c r="M35" s="616"/>
      <c r="N35" s="616"/>
      <c r="O35" s="616"/>
      <c r="P35" s="616"/>
      <c r="Q35" s="617"/>
      <c r="R35" s="618">
        <v>4686000</v>
      </c>
      <c r="S35" s="619"/>
      <c r="T35" s="619"/>
      <c r="U35" s="619"/>
      <c r="V35" s="619"/>
      <c r="W35" s="619"/>
      <c r="X35" s="619"/>
      <c r="Y35" s="620"/>
      <c r="Z35" s="671">
        <v>4.0999999999999996</v>
      </c>
      <c r="AA35" s="671"/>
      <c r="AB35" s="671"/>
      <c r="AC35" s="671"/>
      <c r="AD35" s="672" t="s">
        <v>110</v>
      </c>
      <c r="AE35" s="672"/>
      <c r="AF35" s="672"/>
      <c r="AG35" s="672"/>
      <c r="AH35" s="672"/>
      <c r="AI35" s="672"/>
      <c r="AJ35" s="672"/>
      <c r="AK35" s="672"/>
      <c r="AL35" s="641" t="s">
        <v>110</v>
      </c>
      <c r="AM35" s="673"/>
      <c r="AN35" s="673"/>
      <c r="AO35" s="674"/>
      <c r="AP35" s="186"/>
      <c r="AQ35" s="675" t="s">
        <v>303</v>
      </c>
      <c r="AR35" s="676"/>
      <c r="AS35" s="676"/>
      <c r="AT35" s="676"/>
      <c r="AU35" s="676"/>
      <c r="AV35" s="676"/>
      <c r="AW35" s="676"/>
      <c r="AX35" s="676"/>
      <c r="AY35" s="677"/>
      <c r="AZ35" s="668">
        <v>16825948</v>
      </c>
      <c r="BA35" s="669"/>
      <c r="BB35" s="669"/>
      <c r="BC35" s="669"/>
      <c r="BD35" s="669"/>
      <c r="BE35" s="669"/>
      <c r="BF35" s="670"/>
      <c r="BG35" s="675" t="s">
        <v>304</v>
      </c>
      <c r="BH35" s="676"/>
      <c r="BI35" s="676"/>
      <c r="BJ35" s="676"/>
      <c r="BK35" s="676"/>
      <c r="BL35" s="676"/>
      <c r="BM35" s="676"/>
      <c r="BN35" s="676"/>
      <c r="BO35" s="676"/>
      <c r="BP35" s="676"/>
      <c r="BQ35" s="676"/>
      <c r="BR35" s="676"/>
      <c r="BS35" s="676"/>
      <c r="BT35" s="676"/>
      <c r="BU35" s="677"/>
      <c r="BV35" s="668">
        <v>3396</v>
      </c>
      <c r="BW35" s="669"/>
      <c r="BX35" s="669"/>
      <c r="BY35" s="669"/>
      <c r="BZ35" s="669"/>
      <c r="CA35" s="669"/>
      <c r="CB35" s="670"/>
      <c r="CD35" s="655" t="s">
        <v>305</v>
      </c>
      <c r="CE35" s="652"/>
      <c r="CF35" s="652"/>
      <c r="CG35" s="652"/>
      <c r="CH35" s="652"/>
      <c r="CI35" s="652"/>
      <c r="CJ35" s="652"/>
      <c r="CK35" s="652"/>
      <c r="CL35" s="652"/>
      <c r="CM35" s="652"/>
      <c r="CN35" s="652"/>
      <c r="CO35" s="652"/>
      <c r="CP35" s="652"/>
      <c r="CQ35" s="653"/>
      <c r="CR35" s="618">
        <v>943891</v>
      </c>
      <c r="CS35" s="637"/>
      <c r="CT35" s="637"/>
      <c r="CU35" s="637"/>
      <c r="CV35" s="637"/>
      <c r="CW35" s="637"/>
      <c r="CX35" s="637"/>
      <c r="CY35" s="638"/>
      <c r="CZ35" s="621">
        <v>0.8</v>
      </c>
      <c r="DA35" s="639"/>
      <c r="DB35" s="639"/>
      <c r="DC35" s="640"/>
      <c r="DD35" s="624">
        <v>802943</v>
      </c>
      <c r="DE35" s="637"/>
      <c r="DF35" s="637"/>
      <c r="DG35" s="637"/>
      <c r="DH35" s="637"/>
      <c r="DI35" s="637"/>
      <c r="DJ35" s="637"/>
      <c r="DK35" s="638"/>
      <c r="DL35" s="624">
        <v>802943</v>
      </c>
      <c r="DM35" s="637"/>
      <c r="DN35" s="637"/>
      <c r="DO35" s="637"/>
      <c r="DP35" s="637"/>
      <c r="DQ35" s="637"/>
      <c r="DR35" s="637"/>
      <c r="DS35" s="637"/>
      <c r="DT35" s="637"/>
      <c r="DU35" s="637"/>
      <c r="DV35" s="638"/>
      <c r="DW35" s="641">
        <v>1.2</v>
      </c>
      <c r="DX35" s="642"/>
      <c r="DY35" s="642"/>
      <c r="DZ35" s="642"/>
      <c r="EA35" s="642"/>
      <c r="EB35" s="642"/>
      <c r="EC35" s="643"/>
    </row>
    <row r="36" spans="2:133" ht="11.25" customHeight="1" x14ac:dyDescent="0.15">
      <c r="B36" s="599" t="s">
        <v>306</v>
      </c>
      <c r="C36" s="600"/>
      <c r="D36" s="600"/>
      <c r="E36" s="600"/>
      <c r="F36" s="600"/>
      <c r="G36" s="600"/>
      <c r="H36" s="600"/>
      <c r="I36" s="600"/>
      <c r="J36" s="600"/>
      <c r="K36" s="600"/>
      <c r="L36" s="600"/>
      <c r="M36" s="600"/>
      <c r="N36" s="600"/>
      <c r="O36" s="600"/>
      <c r="P36" s="600"/>
      <c r="Q36" s="601"/>
      <c r="R36" s="602">
        <v>115597857</v>
      </c>
      <c r="S36" s="659"/>
      <c r="T36" s="659"/>
      <c r="U36" s="659"/>
      <c r="V36" s="659"/>
      <c r="W36" s="659"/>
      <c r="X36" s="659"/>
      <c r="Y36" s="662"/>
      <c r="Z36" s="663">
        <v>100</v>
      </c>
      <c r="AA36" s="663"/>
      <c r="AB36" s="663"/>
      <c r="AC36" s="663"/>
      <c r="AD36" s="664">
        <v>65125583</v>
      </c>
      <c r="AE36" s="664"/>
      <c r="AF36" s="664"/>
      <c r="AG36" s="664"/>
      <c r="AH36" s="664"/>
      <c r="AI36" s="664"/>
      <c r="AJ36" s="664"/>
      <c r="AK36" s="664"/>
      <c r="AL36" s="665">
        <v>100</v>
      </c>
      <c r="AM36" s="666"/>
      <c r="AN36" s="666"/>
      <c r="AO36" s="667"/>
      <c r="AQ36" s="644" t="s">
        <v>307</v>
      </c>
      <c r="AR36" s="645"/>
      <c r="AS36" s="645"/>
      <c r="AT36" s="645"/>
      <c r="AU36" s="645"/>
      <c r="AV36" s="645"/>
      <c r="AW36" s="645"/>
      <c r="AX36" s="645"/>
      <c r="AY36" s="646"/>
      <c r="AZ36" s="618">
        <v>6543680</v>
      </c>
      <c r="BA36" s="619"/>
      <c r="BB36" s="619"/>
      <c r="BC36" s="619"/>
      <c r="BD36" s="637"/>
      <c r="BE36" s="637"/>
      <c r="BF36" s="647"/>
      <c r="BG36" s="655" t="s">
        <v>308</v>
      </c>
      <c r="BH36" s="652"/>
      <c r="BI36" s="652"/>
      <c r="BJ36" s="652"/>
      <c r="BK36" s="652"/>
      <c r="BL36" s="652"/>
      <c r="BM36" s="652"/>
      <c r="BN36" s="652"/>
      <c r="BO36" s="652"/>
      <c r="BP36" s="652"/>
      <c r="BQ36" s="652"/>
      <c r="BR36" s="652"/>
      <c r="BS36" s="652"/>
      <c r="BT36" s="652"/>
      <c r="BU36" s="653"/>
      <c r="BV36" s="618">
        <v>-68824</v>
      </c>
      <c r="BW36" s="619"/>
      <c r="BX36" s="619"/>
      <c r="BY36" s="619"/>
      <c r="BZ36" s="619"/>
      <c r="CA36" s="619"/>
      <c r="CB36" s="654"/>
      <c r="CD36" s="655" t="s">
        <v>309</v>
      </c>
      <c r="CE36" s="652"/>
      <c r="CF36" s="652"/>
      <c r="CG36" s="652"/>
      <c r="CH36" s="652"/>
      <c r="CI36" s="652"/>
      <c r="CJ36" s="652"/>
      <c r="CK36" s="652"/>
      <c r="CL36" s="652"/>
      <c r="CM36" s="652"/>
      <c r="CN36" s="652"/>
      <c r="CO36" s="652"/>
      <c r="CP36" s="652"/>
      <c r="CQ36" s="653"/>
      <c r="CR36" s="618">
        <v>11342523</v>
      </c>
      <c r="CS36" s="619"/>
      <c r="CT36" s="619"/>
      <c r="CU36" s="619"/>
      <c r="CV36" s="619"/>
      <c r="CW36" s="619"/>
      <c r="CX36" s="619"/>
      <c r="CY36" s="620"/>
      <c r="CZ36" s="621">
        <v>9.9</v>
      </c>
      <c r="DA36" s="639"/>
      <c r="DB36" s="639"/>
      <c r="DC36" s="640"/>
      <c r="DD36" s="624">
        <v>9930006</v>
      </c>
      <c r="DE36" s="619"/>
      <c r="DF36" s="619"/>
      <c r="DG36" s="619"/>
      <c r="DH36" s="619"/>
      <c r="DI36" s="619"/>
      <c r="DJ36" s="619"/>
      <c r="DK36" s="620"/>
      <c r="DL36" s="624">
        <v>7377372</v>
      </c>
      <c r="DM36" s="619"/>
      <c r="DN36" s="619"/>
      <c r="DO36" s="619"/>
      <c r="DP36" s="619"/>
      <c r="DQ36" s="619"/>
      <c r="DR36" s="619"/>
      <c r="DS36" s="619"/>
      <c r="DT36" s="619"/>
      <c r="DU36" s="619"/>
      <c r="DV36" s="620"/>
      <c r="DW36" s="641">
        <v>10.6</v>
      </c>
      <c r="DX36" s="642"/>
      <c r="DY36" s="642"/>
      <c r="DZ36" s="642"/>
      <c r="EA36" s="642"/>
      <c r="EB36" s="642"/>
      <c r="EC36" s="643"/>
    </row>
    <row r="37" spans="2:133" ht="11.25" customHeight="1" x14ac:dyDescent="0.15">
      <c r="AQ37" s="644" t="s">
        <v>310</v>
      </c>
      <c r="AR37" s="645"/>
      <c r="AS37" s="645"/>
      <c r="AT37" s="645"/>
      <c r="AU37" s="645"/>
      <c r="AV37" s="645"/>
      <c r="AW37" s="645"/>
      <c r="AX37" s="645"/>
      <c r="AY37" s="646"/>
      <c r="AZ37" s="618">
        <v>400025</v>
      </c>
      <c r="BA37" s="619"/>
      <c r="BB37" s="619"/>
      <c r="BC37" s="619"/>
      <c r="BD37" s="637"/>
      <c r="BE37" s="637"/>
      <c r="BF37" s="647"/>
      <c r="BG37" s="655" t="s">
        <v>311</v>
      </c>
      <c r="BH37" s="652"/>
      <c r="BI37" s="652"/>
      <c r="BJ37" s="652"/>
      <c r="BK37" s="652"/>
      <c r="BL37" s="652"/>
      <c r="BM37" s="652"/>
      <c r="BN37" s="652"/>
      <c r="BO37" s="652"/>
      <c r="BP37" s="652"/>
      <c r="BQ37" s="652"/>
      <c r="BR37" s="652"/>
      <c r="BS37" s="652"/>
      <c r="BT37" s="652"/>
      <c r="BU37" s="653"/>
      <c r="BV37" s="618">
        <v>39420</v>
      </c>
      <c r="BW37" s="619"/>
      <c r="BX37" s="619"/>
      <c r="BY37" s="619"/>
      <c r="BZ37" s="619"/>
      <c r="CA37" s="619"/>
      <c r="CB37" s="654"/>
      <c r="CD37" s="655" t="s">
        <v>312</v>
      </c>
      <c r="CE37" s="652"/>
      <c r="CF37" s="652"/>
      <c r="CG37" s="652"/>
      <c r="CH37" s="652"/>
      <c r="CI37" s="652"/>
      <c r="CJ37" s="652"/>
      <c r="CK37" s="652"/>
      <c r="CL37" s="652"/>
      <c r="CM37" s="652"/>
      <c r="CN37" s="652"/>
      <c r="CO37" s="652"/>
      <c r="CP37" s="652"/>
      <c r="CQ37" s="653"/>
      <c r="CR37" s="618">
        <v>41232</v>
      </c>
      <c r="CS37" s="637"/>
      <c r="CT37" s="637"/>
      <c r="CU37" s="637"/>
      <c r="CV37" s="637"/>
      <c r="CW37" s="637"/>
      <c r="CX37" s="637"/>
      <c r="CY37" s="638"/>
      <c r="CZ37" s="621">
        <v>0</v>
      </c>
      <c r="DA37" s="639"/>
      <c r="DB37" s="639"/>
      <c r="DC37" s="640"/>
      <c r="DD37" s="624">
        <v>41232</v>
      </c>
      <c r="DE37" s="637"/>
      <c r="DF37" s="637"/>
      <c r="DG37" s="637"/>
      <c r="DH37" s="637"/>
      <c r="DI37" s="637"/>
      <c r="DJ37" s="637"/>
      <c r="DK37" s="638"/>
      <c r="DL37" s="624">
        <v>41232</v>
      </c>
      <c r="DM37" s="637"/>
      <c r="DN37" s="637"/>
      <c r="DO37" s="637"/>
      <c r="DP37" s="637"/>
      <c r="DQ37" s="637"/>
      <c r="DR37" s="637"/>
      <c r="DS37" s="637"/>
      <c r="DT37" s="637"/>
      <c r="DU37" s="637"/>
      <c r="DV37" s="638"/>
      <c r="DW37" s="641">
        <v>0.1</v>
      </c>
      <c r="DX37" s="642"/>
      <c r="DY37" s="642"/>
      <c r="DZ37" s="642"/>
      <c r="EA37" s="642"/>
      <c r="EB37" s="642"/>
      <c r="EC37" s="643"/>
    </row>
    <row r="38" spans="2:133" ht="11.25" customHeight="1" x14ac:dyDescent="0.15">
      <c r="AQ38" s="644" t="s">
        <v>313</v>
      </c>
      <c r="AR38" s="645"/>
      <c r="AS38" s="645"/>
      <c r="AT38" s="645"/>
      <c r="AU38" s="645"/>
      <c r="AV38" s="645"/>
      <c r="AW38" s="645"/>
      <c r="AX38" s="645"/>
      <c r="AY38" s="646"/>
      <c r="AZ38" s="618">
        <v>149469</v>
      </c>
      <c r="BA38" s="619"/>
      <c r="BB38" s="619"/>
      <c r="BC38" s="619"/>
      <c r="BD38" s="637"/>
      <c r="BE38" s="637"/>
      <c r="BF38" s="647"/>
      <c r="BG38" s="655" t="s">
        <v>314</v>
      </c>
      <c r="BH38" s="652"/>
      <c r="BI38" s="652"/>
      <c r="BJ38" s="652"/>
      <c r="BK38" s="652"/>
      <c r="BL38" s="652"/>
      <c r="BM38" s="652"/>
      <c r="BN38" s="652"/>
      <c r="BO38" s="652"/>
      <c r="BP38" s="652"/>
      <c r="BQ38" s="652"/>
      <c r="BR38" s="652"/>
      <c r="BS38" s="652"/>
      <c r="BT38" s="652"/>
      <c r="BU38" s="653"/>
      <c r="BV38" s="618">
        <v>63256</v>
      </c>
      <c r="BW38" s="619"/>
      <c r="BX38" s="619"/>
      <c r="BY38" s="619"/>
      <c r="BZ38" s="619"/>
      <c r="CA38" s="619"/>
      <c r="CB38" s="654"/>
      <c r="CD38" s="655" t="s">
        <v>315</v>
      </c>
      <c r="CE38" s="652"/>
      <c r="CF38" s="652"/>
      <c r="CG38" s="652"/>
      <c r="CH38" s="652"/>
      <c r="CI38" s="652"/>
      <c r="CJ38" s="652"/>
      <c r="CK38" s="652"/>
      <c r="CL38" s="652"/>
      <c r="CM38" s="652"/>
      <c r="CN38" s="652"/>
      <c r="CO38" s="652"/>
      <c r="CP38" s="652"/>
      <c r="CQ38" s="653"/>
      <c r="CR38" s="618">
        <v>10525942</v>
      </c>
      <c r="CS38" s="619"/>
      <c r="CT38" s="619"/>
      <c r="CU38" s="619"/>
      <c r="CV38" s="619"/>
      <c r="CW38" s="619"/>
      <c r="CX38" s="619"/>
      <c r="CY38" s="620"/>
      <c r="CZ38" s="621">
        <v>9.1999999999999993</v>
      </c>
      <c r="DA38" s="639"/>
      <c r="DB38" s="639"/>
      <c r="DC38" s="640"/>
      <c r="DD38" s="624">
        <v>8982721</v>
      </c>
      <c r="DE38" s="619"/>
      <c r="DF38" s="619"/>
      <c r="DG38" s="619"/>
      <c r="DH38" s="619"/>
      <c r="DI38" s="619"/>
      <c r="DJ38" s="619"/>
      <c r="DK38" s="620"/>
      <c r="DL38" s="624">
        <v>7214603</v>
      </c>
      <c r="DM38" s="619"/>
      <c r="DN38" s="619"/>
      <c r="DO38" s="619"/>
      <c r="DP38" s="619"/>
      <c r="DQ38" s="619"/>
      <c r="DR38" s="619"/>
      <c r="DS38" s="619"/>
      <c r="DT38" s="619"/>
      <c r="DU38" s="619"/>
      <c r="DV38" s="620"/>
      <c r="DW38" s="641">
        <v>10.3</v>
      </c>
      <c r="DX38" s="642"/>
      <c r="DY38" s="642"/>
      <c r="DZ38" s="642"/>
      <c r="EA38" s="642"/>
      <c r="EB38" s="642"/>
      <c r="EC38" s="643"/>
    </row>
    <row r="39" spans="2:133" ht="11.25" customHeight="1" x14ac:dyDescent="0.15">
      <c r="AQ39" s="644" t="s">
        <v>316</v>
      </c>
      <c r="AR39" s="645"/>
      <c r="AS39" s="645"/>
      <c r="AT39" s="645"/>
      <c r="AU39" s="645"/>
      <c r="AV39" s="645"/>
      <c r="AW39" s="645"/>
      <c r="AX39" s="645"/>
      <c r="AY39" s="646"/>
      <c r="AZ39" s="618" t="s">
        <v>110</v>
      </c>
      <c r="BA39" s="619"/>
      <c r="BB39" s="619"/>
      <c r="BC39" s="619"/>
      <c r="BD39" s="637"/>
      <c r="BE39" s="637"/>
      <c r="BF39" s="647"/>
      <c r="BG39" s="648" t="s">
        <v>317</v>
      </c>
      <c r="BH39" s="649"/>
      <c r="BI39" s="649"/>
      <c r="BJ39" s="649"/>
      <c r="BK39" s="649"/>
      <c r="BL39" s="187"/>
      <c r="BM39" s="652" t="s">
        <v>318</v>
      </c>
      <c r="BN39" s="652"/>
      <c r="BO39" s="652"/>
      <c r="BP39" s="652"/>
      <c r="BQ39" s="652"/>
      <c r="BR39" s="652"/>
      <c r="BS39" s="652"/>
      <c r="BT39" s="652"/>
      <c r="BU39" s="653"/>
      <c r="BV39" s="618">
        <v>92</v>
      </c>
      <c r="BW39" s="619"/>
      <c r="BX39" s="619"/>
      <c r="BY39" s="619"/>
      <c r="BZ39" s="619"/>
      <c r="CA39" s="619"/>
      <c r="CB39" s="654"/>
      <c r="CD39" s="655" t="s">
        <v>319</v>
      </c>
      <c r="CE39" s="652"/>
      <c r="CF39" s="652"/>
      <c r="CG39" s="652"/>
      <c r="CH39" s="652"/>
      <c r="CI39" s="652"/>
      <c r="CJ39" s="652"/>
      <c r="CK39" s="652"/>
      <c r="CL39" s="652"/>
      <c r="CM39" s="652"/>
      <c r="CN39" s="652"/>
      <c r="CO39" s="652"/>
      <c r="CP39" s="652"/>
      <c r="CQ39" s="653"/>
      <c r="CR39" s="618">
        <v>634565</v>
      </c>
      <c r="CS39" s="637"/>
      <c r="CT39" s="637"/>
      <c r="CU39" s="637"/>
      <c r="CV39" s="637"/>
      <c r="CW39" s="637"/>
      <c r="CX39" s="637"/>
      <c r="CY39" s="638"/>
      <c r="CZ39" s="621">
        <v>0.6</v>
      </c>
      <c r="DA39" s="639"/>
      <c r="DB39" s="639"/>
      <c r="DC39" s="640"/>
      <c r="DD39" s="624">
        <v>540595</v>
      </c>
      <c r="DE39" s="637"/>
      <c r="DF39" s="637"/>
      <c r="DG39" s="637"/>
      <c r="DH39" s="637"/>
      <c r="DI39" s="637"/>
      <c r="DJ39" s="637"/>
      <c r="DK39" s="638"/>
      <c r="DL39" s="624" t="s">
        <v>110</v>
      </c>
      <c r="DM39" s="637"/>
      <c r="DN39" s="637"/>
      <c r="DO39" s="637"/>
      <c r="DP39" s="637"/>
      <c r="DQ39" s="637"/>
      <c r="DR39" s="637"/>
      <c r="DS39" s="637"/>
      <c r="DT39" s="637"/>
      <c r="DU39" s="637"/>
      <c r="DV39" s="638"/>
      <c r="DW39" s="641" t="s">
        <v>110</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320</v>
      </c>
      <c r="AR40" s="645"/>
      <c r="AS40" s="645"/>
      <c r="AT40" s="645"/>
      <c r="AU40" s="645"/>
      <c r="AV40" s="645"/>
      <c r="AW40" s="645"/>
      <c r="AX40" s="645"/>
      <c r="AY40" s="646"/>
      <c r="AZ40" s="618">
        <v>2778406</v>
      </c>
      <c r="BA40" s="619"/>
      <c r="BB40" s="619"/>
      <c r="BC40" s="619"/>
      <c r="BD40" s="637"/>
      <c r="BE40" s="637"/>
      <c r="BF40" s="647"/>
      <c r="BG40" s="648"/>
      <c r="BH40" s="649"/>
      <c r="BI40" s="649"/>
      <c r="BJ40" s="649"/>
      <c r="BK40" s="649"/>
      <c r="BL40" s="187"/>
      <c r="BM40" s="652" t="s">
        <v>321</v>
      </c>
      <c r="BN40" s="652"/>
      <c r="BO40" s="652"/>
      <c r="BP40" s="652"/>
      <c r="BQ40" s="652"/>
      <c r="BR40" s="652"/>
      <c r="BS40" s="652"/>
      <c r="BT40" s="652"/>
      <c r="BU40" s="653"/>
      <c r="BV40" s="618">
        <v>105</v>
      </c>
      <c r="BW40" s="619"/>
      <c r="BX40" s="619"/>
      <c r="BY40" s="619"/>
      <c r="BZ40" s="619"/>
      <c r="CA40" s="619"/>
      <c r="CB40" s="654"/>
      <c r="CD40" s="655" t="s">
        <v>322</v>
      </c>
      <c r="CE40" s="652"/>
      <c r="CF40" s="652"/>
      <c r="CG40" s="652"/>
      <c r="CH40" s="652"/>
      <c r="CI40" s="652"/>
      <c r="CJ40" s="652"/>
      <c r="CK40" s="652"/>
      <c r="CL40" s="652"/>
      <c r="CM40" s="652"/>
      <c r="CN40" s="652"/>
      <c r="CO40" s="652"/>
      <c r="CP40" s="652"/>
      <c r="CQ40" s="653"/>
      <c r="CR40" s="618">
        <v>112100</v>
      </c>
      <c r="CS40" s="619"/>
      <c r="CT40" s="619"/>
      <c r="CU40" s="619"/>
      <c r="CV40" s="619"/>
      <c r="CW40" s="619"/>
      <c r="CX40" s="619"/>
      <c r="CY40" s="620"/>
      <c r="CZ40" s="621">
        <v>0.1</v>
      </c>
      <c r="DA40" s="639"/>
      <c r="DB40" s="639"/>
      <c r="DC40" s="640"/>
      <c r="DD40" s="624" t="s">
        <v>110</v>
      </c>
      <c r="DE40" s="619"/>
      <c r="DF40" s="619"/>
      <c r="DG40" s="619"/>
      <c r="DH40" s="619"/>
      <c r="DI40" s="619"/>
      <c r="DJ40" s="619"/>
      <c r="DK40" s="620"/>
      <c r="DL40" s="624" t="s">
        <v>110</v>
      </c>
      <c r="DM40" s="619"/>
      <c r="DN40" s="619"/>
      <c r="DO40" s="619"/>
      <c r="DP40" s="619"/>
      <c r="DQ40" s="619"/>
      <c r="DR40" s="619"/>
      <c r="DS40" s="619"/>
      <c r="DT40" s="619"/>
      <c r="DU40" s="619"/>
      <c r="DV40" s="620"/>
      <c r="DW40" s="641" t="s">
        <v>110</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323</v>
      </c>
      <c r="AR41" s="657"/>
      <c r="AS41" s="657"/>
      <c r="AT41" s="657"/>
      <c r="AU41" s="657"/>
      <c r="AV41" s="657"/>
      <c r="AW41" s="657"/>
      <c r="AX41" s="657"/>
      <c r="AY41" s="658"/>
      <c r="AZ41" s="602">
        <v>6954368</v>
      </c>
      <c r="BA41" s="659"/>
      <c r="BB41" s="659"/>
      <c r="BC41" s="659"/>
      <c r="BD41" s="603"/>
      <c r="BE41" s="603"/>
      <c r="BF41" s="660"/>
      <c r="BG41" s="650"/>
      <c r="BH41" s="651"/>
      <c r="BI41" s="651"/>
      <c r="BJ41" s="651"/>
      <c r="BK41" s="651"/>
      <c r="BL41" s="189"/>
      <c r="BM41" s="657" t="s">
        <v>324</v>
      </c>
      <c r="BN41" s="657"/>
      <c r="BO41" s="657"/>
      <c r="BP41" s="657"/>
      <c r="BQ41" s="657"/>
      <c r="BR41" s="657"/>
      <c r="BS41" s="657"/>
      <c r="BT41" s="657"/>
      <c r="BU41" s="658"/>
      <c r="BV41" s="602">
        <v>322</v>
      </c>
      <c r="BW41" s="659"/>
      <c r="BX41" s="659"/>
      <c r="BY41" s="659"/>
      <c r="BZ41" s="659"/>
      <c r="CA41" s="659"/>
      <c r="CB41" s="661"/>
      <c r="CD41" s="655" t="s">
        <v>325</v>
      </c>
      <c r="CE41" s="652"/>
      <c r="CF41" s="652"/>
      <c r="CG41" s="652"/>
      <c r="CH41" s="652"/>
      <c r="CI41" s="652"/>
      <c r="CJ41" s="652"/>
      <c r="CK41" s="652"/>
      <c r="CL41" s="652"/>
      <c r="CM41" s="652"/>
      <c r="CN41" s="652"/>
      <c r="CO41" s="652"/>
      <c r="CP41" s="652"/>
      <c r="CQ41" s="653"/>
      <c r="CR41" s="618" t="s">
        <v>211</v>
      </c>
      <c r="CS41" s="637"/>
      <c r="CT41" s="637"/>
      <c r="CU41" s="637"/>
      <c r="CV41" s="637"/>
      <c r="CW41" s="637"/>
      <c r="CX41" s="637"/>
      <c r="CY41" s="638"/>
      <c r="CZ41" s="621" t="s">
        <v>211</v>
      </c>
      <c r="DA41" s="639"/>
      <c r="DB41" s="639"/>
      <c r="DC41" s="640"/>
      <c r="DD41" s="624" t="s">
        <v>211</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327</v>
      </c>
      <c r="CE42" s="616"/>
      <c r="CF42" s="616"/>
      <c r="CG42" s="616"/>
      <c r="CH42" s="616"/>
      <c r="CI42" s="616"/>
      <c r="CJ42" s="616"/>
      <c r="CK42" s="616"/>
      <c r="CL42" s="616"/>
      <c r="CM42" s="616"/>
      <c r="CN42" s="616"/>
      <c r="CO42" s="616"/>
      <c r="CP42" s="616"/>
      <c r="CQ42" s="617"/>
      <c r="CR42" s="618">
        <v>21112047</v>
      </c>
      <c r="CS42" s="619"/>
      <c r="CT42" s="619"/>
      <c r="CU42" s="619"/>
      <c r="CV42" s="619"/>
      <c r="CW42" s="619"/>
      <c r="CX42" s="619"/>
      <c r="CY42" s="620"/>
      <c r="CZ42" s="621">
        <v>18.399999999999999</v>
      </c>
      <c r="DA42" s="622"/>
      <c r="DB42" s="622"/>
      <c r="DC42" s="623"/>
      <c r="DD42" s="624">
        <v>5566746</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329</v>
      </c>
      <c r="CE43" s="616"/>
      <c r="CF43" s="616"/>
      <c r="CG43" s="616"/>
      <c r="CH43" s="616"/>
      <c r="CI43" s="616"/>
      <c r="CJ43" s="616"/>
      <c r="CK43" s="616"/>
      <c r="CL43" s="616"/>
      <c r="CM43" s="616"/>
      <c r="CN43" s="616"/>
      <c r="CO43" s="616"/>
      <c r="CP43" s="616"/>
      <c r="CQ43" s="617"/>
      <c r="CR43" s="618">
        <v>1079001</v>
      </c>
      <c r="CS43" s="637"/>
      <c r="CT43" s="637"/>
      <c r="CU43" s="637"/>
      <c r="CV43" s="637"/>
      <c r="CW43" s="637"/>
      <c r="CX43" s="637"/>
      <c r="CY43" s="638"/>
      <c r="CZ43" s="621">
        <v>0.9</v>
      </c>
      <c r="DA43" s="639"/>
      <c r="DB43" s="639"/>
      <c r="DC43" s="640"/>
      <c r="DD43" s="624">
        <v>1079001</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330</v>
      </c>
      <c r="CD44" s="631" t="s">
        <v>283</v>
      </c>
      <c r="CE44" s="632"/>
      <c r="CF44" s="615" t="s">
        <v>331</v>
      </c>
      <c r="CG44" s="616"/>
      <c r="CH44" s="616"/>
      <c r="CI44" s="616"/>
      <c r="CJ44" s="616"/>
      <c r="CK44" s="616"/>
      <c r="CL44" s="616"/>
      <c r="CM44" s="616"/>
      <c r="CN44" s="616"/>
      <c r="CO44" s="616"/>
      <c r="CP44" s="616"/>
      <c r="CQ44" s="617"/>
      <c r="CR44" s="618">
        <v>19660831</v>
      </c>
      <c r="CS44" s="619"/>
      <c r="CT44" s="619"/>
      <c r="CU44" s="619"/>
      <c r="CV44" s="619"/>
      <c r="CW44" s="619"/>
      <c r="CX44" s="619"/>
      <c r="CY44" s="620"/>
      <c r="CZ44" s="621">
        <v>17.2</v>
      </c>
      <c r="DA44" s="622"/>
      <c r="DB44" s="622"/>
      <c r="DC44" s="623"/>
      <c r="DD44" s="624">
        <v>5285159</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332</v>
      </c>
      <c r="CG45" s="616"/>
      <c r="CH45" s="616"/>
      <c r="CI45" s="616"/>
      <c r="CJ45" s="616"/>
      <c r="CK45" s="616"/>
      <c r="CL45" s="616"/>
      <c r="CM45" s="616"/>
      <c r="CN45" s="616"/>
      <c r="CO45" s="616"/>
      <c r="CP45" s="616"/>
      <c r="CQ45" s="617"/>
      <c r="CR45" s="618">
        <v>8532782</v>
      </c>
      <c r="CS45" s="637"/>
      <c r="CT45" s="637"/>
      <c r="CU45" s="637"/>
      <c r="CV45" s="637"/>
      <c r="CW45" s="637"/>
      <c r="CX45" s="637"/>
      <c r="CY45" s="638"/>
      <c r="CZ45" s="621">
        <v>7.4</v>
      </c>
      <c r="DA45" s="639"/>
      <c r="DB45" s="639"/>
      <c r="DC45" s="640"/>
      <c r="DD45" s="624">
        <v>558231</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333</v>
      </c>
      <c r="CG46" s="616"/>
      <c r="CH46" s="616"/>
      <c r="CI46" s="616"/>
      <c r="CJ46" s="616"/>
      <c r="CK46" s="616"/>
      <c r="CL46" s="616"/>
      <c r="CM46" s="616"/>
      <c r="CN46" s="616"/>
      <c r="CO46" s="616"/>
      <c r="CP46" s="616"/>
      <c r="CQ46" s="617"/>
      <c r="CR46" s="618">
        <v>10992296</v>
      </c>
      <c r="CS46" s="619"/>
      <c r="CT46" s="619"/>
      <c r="CU46" s="619"/>
      <c r="CV46" s="619"/>
      <c r="CW46" s="619"/>
      <c r="CX46" s="619"/>
      <c r="CY46" s="620"/>
      <c r="CZ46" s="621">
        <v>9.6</v>
      </c>
      <c r="DA46" s="622"/>
      <c r="DB46" s="622"/>
      <c r="DC46" s="623"/>
      <c r="DD46" s="624">
        <v>4715862</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334</v>
      </c>
      <c r="CG47" s="616"/>
      <c r="CH47" s="616"/>
      <c r="CI47" s="616"/>
      <c r="CJ47" s="616"/>
      <c r="CK47" s="616"/>
      <c r="CL47" s="616"/>
      <c r="CM47" s="616"/>
      <c r="CN47" s="616"/>
      <c r="CO47" s="616"/>
      <c r="CP47" s="616"/>
      <c r="CQ47" s="617"/>
      <c r="CR47" s="618">
        <v>1451216</v>
      </c>
      <c r="CS47" s="637"/>
      <c r="CT47" s="637"/>
      <c r="CU47" s="637"/>
      <c r="CV47" s="637"/>
      <c r="CW47" s="637"/>
      <c r="CX47" s="637"/>
      <c r="CY47" s="638"/>
      <c r="CZ47" s="621">
        <v>1.3</v>
      </c>
      <c r="DA47" s="639"/>
      <c r="DB47" s="639"/>
      <c r="DC47" s="640"/>
      <c r="DD47" s="624">
        <v>281587</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335</v>
      </c>
      <c r="CG48" s="616"/>
      <c r="CH48" s="616"/>
      <c r="CI48" s="616"/>
      <c r="CJ48" s="616"/>
      <c r="CK48" s="616"/>
      <c r="CL48" s="616"/>
      <c r="CM48" s="616"/>
      <c r="CN48" s="616"/>
      <c r="CO48" s="616"/>
      <c r="CP48" s="616"/>
      <c r="CQ48" s="617"/>
      <c r="CR48" s="618" t="s">
        <v>156</v>
      </c>
      <c r="CS48" s="619"/>
      <c r="CT48" s="619"/>
      <c r="CU48" s="619"/>
      <c r="CV48" s="619"/>
      <c r="CW48" s="619"/>
      <c r="CX48" s="619"/>
      <c r="CY48" s="620"/>
      <c r="CZ48" s="621" t="s">
        <v>156</v>
      </c>
      <c r="DA48" s="622"/>
      <c r="DB48" s="622"/>
      <c r="DC48" s="623"/>
      <c r="DD48" s="624" t="s">
        <v>156</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336</v>
      </c>
      <c r="CE49" s="600"/>
      <c r="CF49" s="600"/>
      <c r="CG49" s="600"/>
      <c r="CH49" s="600"/>
      <c r="CI49" s="600"/>
      <c r="CJ49" s="600"/>
      <c r="CK49" s="600"/>
      <c r="CL49" s="600"/>
      <c r="CM49" s="600"/>
      <c r="CN49" s="600"/>
      <c r="CO49" s="600"/>
      <c r="CP49" s="600"/>
      <c r="CQ49" s="601"/>
      <c r="CR49" s="602">
        <v>114565979</v>
      </c>
      <c r="CS49" s="603"/>
      <c r="CT49" s="603"/>
      <c r="CU49" s="603"/>
      <c r="CV49" s="603"/>
      <c r="CW49" s="603"/>
      <c r="CX49" s="603"/>
      <c r="CY49" s="604"/>
      <c r="CZ49" s="605">
        <v>100</v>
      </c>
      <c r="DA49" s="606"/>
      <c r="DB49" s="606"/>
      <c r="DC49" s="607"/>
      <c r="DD49" s="608">
        <v>75573630</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0" zoomScaleNormal="5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338</v>
      </c>
      <c r="DK2" s="1137"/>
      <c r="DL2" s="1137"/>
      <c r="DM2" s="1137"/>
      <c r="DN2" s="1137"/>
      <c r="DO2" s="1138"/>
      <c r="DP2" s="200"/>
      <c r="DQ2" s="1136" t="s">
        <v>339</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340</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342</v>
      </c>
      <c r="B5" s="1022"/>
      <c r="C5" s="1022"/>
      <c r="D5" s="1022"/>
      <c r="E5" s="1022"/>
      <c r="F5" s="1022"/>
      <c r="G5" s="1022"/>
      <c r="H5" s="1022"/>
      <c r="I5" s="1022"/>
      <c r="J5" s="1022"/>
      <c r="K5" s="1022"/>
      <c r="L5" s="1022"/>
      <c r="M5" s="1022"/>
      <c r="N5" s="1022"/>
      <c r="O5" s="1022"/>
      <c r="P5" s="1023"/>
      <c r="Q5" s="1027" t="s">
        <v>343</v>
      </c>
      <c r="R5" s="1028"/>
      <c r="S5" s="1028"/>
      <c r="T5" s="1028"/>
      <c r="U5" s="1029"/>
      <c r="V5" s="1027" t="s">
        <v>344</v>
      </c>
      <c r="W5" s="1028"/>
      <c r="X5" s="1028"/>
      <c r="Y5" s="1028"/>
      <c r="Z5" s="1029"/>
      <c r="AA5" s="1027" t="s">
        <v>345</v>
      </c>
      <c r="AB5" s="1028"/>
      <c r="AC5" s="1028"/>
      <c r="AD5" s="1028"/>
      <c r="AE5" s="1028"/>
      <c r="AF5" s="1139" t="s">
        <v>346</v>
      </c>
      <c r="AG5" s="1028"/>
      <c r="AH5" s="1028"/>
      <c r="AI5" s="1028"/>
      <c r="AJ5" s="1043"/>
      <c r="AK5" s="1028" t="s">
        <v>347</v>
      </c>
      <c r="AL5" s="1028"/>
      <c r="AM5" s="1028"/>
      <c r="AN5" s="1028"/>
      <c r="AO5" s="1029"/>
      <c r="AP5" s="1027" t="s">
        <v>348</v>
      </c>
      <c r="AQ5" s="1028"/>
      <c r="AR5" s="1028"/>
      <c r="AS5" s="1028"/>
      <c r="AT5" s="1029"/>
      <c r="AU5" s="1027" t="s">
        <v>349</v>
      </c>
      <c r="AV5" s="1028"/>
      <c r="AW5" s="1028"/>
      <c r="AX5" s="1028"/>
      <c r="AY5" s="1043"/>
      <c r="AZ5" s="207"/>
      <c r="BA5" s="207"/>
      <c r="BB5" s="207"/>
      <c r="BC5" s="207"/>
      <c r="BD5" s="207"/>
      <c r="BE5" s="208"/>
      <c r="BF5" s="208"/>
      <c r="BG5" s="208"/>
      <c r="BH5" s="208"/>
      <c r="BI5" s="208"/>
      <c r="BJ5" s="208"/>
      <c r="BK5" s="208"/>
      <c r="BL5" s="208"/>
      <c r="BM5" s="208"/>
      <c r="BN5" s="208"/>
      <c r="BO5" s="208"/>
      <c r="BP5" s="208"/>
      <c r="BQ5" s="1021" t="s">
        <v>350</v>
      </c>
      <c r="BR5" s="1022"/>
      <c r="BS5" s="1022"/>
      <c r="BT5" s="1022"/>
      <c r="BU5" s="1022"/>
      <c r="BV5" s="1022"/>
      <c r="BW5" s="1022"/>
      <c r="BX5" s="1022"/>
      <c r="BY5" s="1022"/>
      <c r="BZ5" s="1022"/>
      <c r="CA5" s="1022"/>
      <c r="CB5" s="1022"/>
      <c r="CC5" s="1022"/>
      <c r="CD5" s="1022"/>
      <c r="CE5" s="1022"/>
      <c r="CF5" s="1022"/>
      <c r="CG5" s="1023"/>
      <c r="CH5" s="1027" t="s">
        <v>351</v>
      </c>
      <c r="CI5" s="1028"/>
      <c r="CJ5" s="1028"/>
      <c r="CK5" s="1028"/>
      <c r="CL5" s="1029"/>
      <c r="CM5" s="1027" t="s">
        <v>352</v>
      </c>
      <c r="CN5" s="1028"/>
      <c r="CO5" s="1028"/>
      <c r="CP5" s="1028"/>
      <c r="CQ5" s="1029"/>
      <c r="CR5" s="1027" t="s">
        <v>353</v>
      </c>
      <c r="CS5" s="1028"/>
      <c r="CT5" s="1028"/>
      <c r="CU5" s="1028"/>
      <c r="CV5" s="1029"/>
      <c r="CW5" s="1027" t="s">
        <v>354</v>
      </c>
      <c r="CX5" s="1028"/>
      <c r="CY5" s="1028"/>
      <c r="CZ5" s="1028"/>
      <c r="DA5" s="1029"/>
      <c r="DB5" s="1027" t="s">
        <v>355</v>
      </c>
      <c r="DC5" s="1028"/>
      <c r="DD5" s="1028"/>
      <c r="DE5" s="1028"/>
      <c r="DF5" s="1029"/>
      <c r="DG5" s="1124" t="s">
        <v>356</v>
      </c>
      <c r="DH5" s="1125"/>
      <c r="DI5" s="1125"/>
      <c r="DJ5" s="1125"/>
      <c r="DK5" s="1126"/>
      <c r="DL5" s="1124" t="s">
        <v>357</v>
      </c>
      <c r="DM5" s="1125"/>
      <c r="DN5" s="1125"/>
      <c r="DO5" s="1125"/>
      <c r="DP5" s="1126"/>
      <c r="DQ5" s="1027" t="s">
        <v>358</v>
      </c>
      <c r="DR5" s="1028"/>
      <c r="DS5" s="1028"/>
      <c r="DT5" s="1028"/>
      <c r="DU5" s="1029"/>
      <c r="DV5" s="1027" t="s">
        <v>349</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359</v>
      </c>
      <c r="C7" s="1077"/>
      <c r="D7" s="1077"/>
      <c r="E7" s="1077"/>
      <c r="F7" s="1077"/>
      <c r="G7" s="1077"/>
      <c r="H7" s="1077"/>
      <c r="I7" s="1077"/>
      <c r="J7" s="1077"/>
      <c r="K7" s="1077"/>
      <c r="L7" s="1077"/>
      <c r="M7" s="1077"/>
      <c r="N7" s="1077"/>
      <c r="O7" s="1077"/>
      <c r="P7" s="1078"/>
      <c r="Q7" s="1130">
        <v>115495</v>
      </c>
      <c r="R7" s="1131"/>
      <c r="S7" s="1131"/>
      <c r="T7" s="1131"/>
      <c r="U7" s="1131"/>
      <c r="V7" s="1131">
        <v>114475</v>
      </c>
      <c r="W7" s="1131"/>
      <c r="X7" s="1131"/>
      <c r="Y7" s="1131"/>
      <c r="Z7" s="1131"/>
      <c r="AA7" s="1131">
        <v>1020</v>
      </c>
      <c r="AB7" s="1131"/>
      <c r="AC7" s="1131"/>
      <c r="AD7" s="1131"/>
      <c r="AE7" s="1132"/>
      <c r="AF7" s="1133">
        <v>560</v>
      </c>
      <c r="AG7" s="1134"/>
      <c r="AH7" s="1134"/>
      <c r="AI7" s="1134"/>
      <c r="AJ7" s="1135"/>
      <c r="AK7" s="1117">
        <v>1648</v>
      </c>
      <c r="AL7" s="1118"/>
      <c r="AM7" s="1118"/>
      <c r="AN7" s="1118"/>
      <c r="AO7" s="1118"/>
      <c r="AP7" s="1118">
        <v>101367</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557</v>
      </c>
      <c r="BT7" s="1122"/>
      <c r="BU7" s="1122"/>
      <c r="BV7" s="1122"/>
      <c r="BW7" s="1122"/>
      <c r="BX7" s="1122"/>
      <c r="BY7" s="1122"/>
      <c r="BZ7" s="1122"/>
      <c r="CA7" s="1122"/>
      <c r="CB7" s="1122"/>
      <c r="CC7" s="1122"/>
      <c r="CD7" s="1122"/>
      <c r="CE7" s="1122"/>
      <c r="CF7" s="1122"/>
      <c r="CG7" s="1123"/>
      <c r="CH7" s="1114">
        <v>-4</v>
      </c>
      <c r="CI7" s="1115"/>
      <c r="CJ7" s="1115"/>
      <c r="CK7" s="1115"/>
      <c r="CL7" s="1116"/>
      <c r="CM7" s="1114">
        <v>138</v>
      </c>
      <c r="CN7" s="1115"/>
      <c r="CO7" s="1115"/>
      <c r="CP7" s="1115"/>
      <c r="CQ7" s="1116"/>
      <c r="CR7" s="1114">
        <v>10</v>
      </c>
      <c r="CS7" s="1115"/>
      <c r="CT7" s="1115"/>
      <c r="CU7" s="1115"/>
      <c r="CV7" s="1116"/>
      <c r="CW7" s="1114">
        <v>31</v>
      </c>
      <c r="CX7" s="1115"/>
      <c r="CY7" s="1115"/>
      <c r="CZ7" s="1115"/>
      <c r="DA7" s="1116"/>
      <c r="DB7" s="1114" t="s">
        <v>568</v>
      </c>
      <c r="DC7" s="1115"/>
      <c r="DD7" s="1115"/>
      <c r="DE7" s="1115"/>
      <c r="DF7" s="1116"/>
      <c r="DG7" s="1114" t="s">
        <v>568</v>
      </c>
      <c r="DH7" s="1115"/>
      <c r="DI7" s="1115"/>
      <c r="DJ7" s="1115"/>
      <c r="DK7" s="1116"/>
      <c r="DL7" s="1114" t="s">
        <v>571</v>
      </c>
      <c r="DM7" s="1115"/>
      <c r="DN7" s="1115"/>
      <c r="DO7" s="1115"/>
      <c r="DP7" s="1116"/>
      <c r="DQ7" s="1114" t="s">
        <v>568</v>
      </c>
      <c r="DR7" s="1115"/>
      <c r="DS7" s="1115"/>
      <c r="DT7" s="1115"/>
      <c r="DU7" s="1116"/>
      <c r="DV7" s="1141"/>
      <c r="DW7" s="1142"/>
      <c r="DX7" s="1142"/>
      <c r="DY7" s="1142"/>
      <c r="DZ7" s="1143"/>
      <c r="EA7" s="205"/>
    </row>
    <row r="8" spans="1:131" s="206" customFormat="1" ht="26.25" customHeight="1" x14ac:dyDescent="0.15">
      <c r="A8" s="212">
        <v>2</v>
      </c>
      <c r="B8" s="1063" t="s">
        <v>360</v>
      </c>
      <c r="C8" s="1064"/>
      <c r="D8" s="1064"/>
      <c r="E8" s="1064"/>
      <c r="F8" s="1064"/>
      <c r="G8" s="1064"/>
      <c r="H8" s="1064"/>
      <c r="I8" s="1064"/>
      <c r="J8" s="1064"/>
      <c r="K8" s="1064"/>
      <c r="L8" s="1064"/>
      <c r="M8" s="1064"/>
      <c r="N8" s="1064"/>
      <c r="O8" s="1064"/>
      <c r="P8" s="1065"/>
      <c r="Q8" s="1069">
        <v>419</v>
      </c>
      <c r="R8" s="1070"/>
      <c r="S8" s="1070"/>
      <c r="T8" s="1070"/>
      <c r="U8" s="1070"/>
      <c r="V8" s="1070">
        <v>419</v>
      </c>
      <c r="W8" s="1070"/>
      <c r="X8" s="1070"/>
      <c r="Y8" s="1070"/>
      <c r="Z8" s="1070"/>
      <c r="AA8" s="1070">
        <v>0</v>
      </c>
      <c r="AB8" s="1070"/>
      <c r="AC8" s="1070"/>
      <c r="AD8" s="1070"/>
      <c r="AE8" s="1071"/>
      <c r="AF8" s="1045" t="s">
        <v>110</v>
      </c>
      <c r="AG8" s="1046"/>
      <c r="AH8" s="1046"/>
      <c r="AI8" s="1046"/>
      <c r="AJ8" s="1047"/>
      <c r="AK8" s="1112">
        <v>374</v>
      </c>
      <c r="AL8" s="1113"/>
      <c r="AM8" s="1113"/>
      <c r="AN8" s="1113"/>
      <c r="AO8" s="1113"/>
      <c r="AP8" s="1113">
        <v>1225</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558</v>
      </c>
      <c r="BT8" s="1041"/>
      <c r="BU8" s="1041"/>
      <c r="BV8" s="1041"/>
      <c r="BW8" s="1041"/>
      <c r="BX8" s="1041"/>
      <c r="BY8" s="1041"/>
      <c r="BZ8" s="1041"/>
      <c r="CA8" s="1041"/>
      <c r="CB8" s="1041"/>
      <c r="CC8" s="1041"/>
      <c r="CD8" s="1041"/>
      <c r="CE8" s="1041"/>
      <c r="CF8" s="1041"/>
      <c r="CG8" s="1042"/>
      <c r="CH8" s="1015">
        <v>170</v>
      </c>
      <c r="CI8" s="1016"/>
      <c r="CJ8" s="1016"/>
      <c r="CK8" s="1016"/>
      <c r="CL8" s="1017"/>
      <c r="CM8" s="1015">
        <v>1131</v>
      </c>
      <c r="CN8" s="1016"/>
      <c r="CO8" s="1016"/>
      <c r="CP8" s="1016"/>
      <c r="CQ8" s="1017"/>
      <c r="CR8" s="1015">
        <v>120</v>
      </c>
      <c r="CS8" s="1016"/>
      <c r="CT8" s="1016"/>
      <c r="CU8" s="1016"/>
      <c r="CV8" s="1017"/>
      <c r="CW8" s="1015" t="s">
        <v>568</v>
      </c>
      <c r="CX8" s="1016"/>
      <c r="CY8" s="1016"/>
      <c r="CZ8" s="1016"/>
      <c r="DA8" s="1017"/>
      <c r="DB8" s="1015" t="s">
        <v>568</v>
      </c>
      <c r="DC8" s="1016"/>
      <c r="DD8" s="1016"/>
      <c r="DE8" s="1016"/>
      <c r="DF8" s="1017"/>
      <c r="DG8" s="1015" t="s">
        <v>568</v>
      </c>
      <c r="DH8" s="1016"/>
      <c r="DI8" s="1016"/>
      <c r="DJ8" s="1016"/>
      <c r="DK8" s="1017"/>
      <c r="DL8" s="1015" t="s">
        <v>568</v>
      </c>
      <c r="DM8" s="1016"/>
      <c r="DN8" s="1016"/>
      <c r="DO8" s="1016"/>
      <c r="DP8" s="1017"/>
      <c r="DQ8" s="1015" t="s">
        <v>568</v>
      </c>
      <c r="DR8" s="1016"/>
      <c r="DS8" s="1016"/>
      <c r="DT8" s="1016"/>
      <c r="DU8" s="1017"/>
      <c r="DV8" s="1018"/>
      <c r="DW8" s="1019"/>
      <c r="DX8" s="1019"/>
      <c r="DY8" s="1019"/>
      <c r="DZ8" s="1020"/>
      <c r="EA8" s="205"/>
    </row>
    <row r="9" spans="1:131" s="206" customFormat="1" ht="26.25" customHeight="1" x14ac:dyDescent="0.15">
      <c r="A9" s="212">
        <v>3</v>
      </c>
      <c r="B9" s="1063" t="s">
        <v>361</v>
      </c>
      <c r="C9" s="1064"/>
      <c r="D9" s="1064"/>
      <c r="E9" s="1064"/>
      <c r="F9" s="1064"/>
      <c r="G9" s="1064"/>
      <c r="H9" s="1064"/>
      <c r="I9" s="1064"/>
      <c r="J9" s="1064"/>
      <c r="K9" s="1064"/>
      <c r="L9" s="1064"/>
      <c r="M9" s="1064"/>
      <c r="N9" s="1064"/>
      <c r="O9" s="1064"/>
      <c r="P9" s="1065"/>
      <c r="Q9" s="1069">
        <v>117</v>
      </c>
      <c r="R9" s="1070"/>
      <c r="S9" s="1070"/>
      <c r="T9" s="1070"/>
      <c r="U9" s="1070"/>
      <c r="V9" s="1070">
        <v>105</v>
      </c>
      <c r="W9" s="1070"/>
      <c r="X9" s="1070"/>
      <c r="Y9" s="1070"/>
      <c r="Z9" s="1070"/>
      <c r="AA9" s="1070">
        <v>12</v>
      </c>
      <c r="AB9" s="1070"/>
      <c r="AC9" s="1070"/>
      <c r="AD9" s="1070"/>
      <c r="AE9" s="1071"/>
      <c r="AF9" s="1045">
        <v>12</v>
      </c>
      <c r="AG9" s="1046"/>
      <c r="AH9" s="1046"/>
      <c r="AI9" s="1046"/>
      <c r="AJ9" s="1047"/>
      <c r="AK9" s="1112" t="s">
        <v>543</v>
      </c>
      <c r="AL9" s="1113"/>
      <c r="AM9" s="1113"/>
      <c r="AN9" s="1113"/>
      <c r="AO9" s="1113"/>
      <c r="AP9" s="1113">
        <v>72</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t="s">
        <v>559</v>
      </c>
      <c r="BT9" s="1041"/>
      <c r="BU9" s="1041"/>
      <c r="BV9" s="1041"/>
      <c r="BW9" s="1041"/>
      <c r="BX9" s="1041"/>
      <c r="BY9" s="1041"/>
      <c r="BZ9" s="1041"/>
      <c r="CA9" s="1041"/>
      <c r="CB9" s="1041"/>
      <c r="CC9" s="1041"/>
      <c r="CD9" s="1041"/>
      <c r="CE9" s="1041"/>
      <c r="CF9" s="1041"/>
      <c r="CG9" s="1042"/>
      <c r="CH9" s="1015">
        <v>-6</v>
      </c>
      <c r="CI9" s="1016"/>
      <c r="CJ9" s="1016"/>
      <c r="CK9" s="1016"/>
      <c r="CL9" s="1017"/>
      <c r="CM9" s="1015">
        <v>134</v>
      </c>
      <c r="CN9" s="1016"/>
      <c r="CO9" s="1016"/>
      <c r="CP9" s="1016"/>
      <c r="CQ9" s="1017"/>
      <c r="CR9" s="1015">
        <v>52</v>
      </c>
      <c r="CS9" s="1016"/>
      <c r="CT9" s="1016"/>
      <c r="CU9" s="1016"/>
      <c r="CV9" s="1017"/>
      <c r="CW9" s="1015" t="s">
        <v>568</v>
      </c>
      <c r="CX9" s="1016"/>
      <c r="CY9" s="1016"/>
      <c r="CZ9" s="1016"/>
      <c r="DA9" s="1017"/>
      <c r="DB9" s="1015" t="s">
        <v>568</v>
      </c>
      <c r="DC9" s="1016"/>
      <c r="DD9" s="1016"/>
      <c r="DE9" s="1016"/>
      <c r="DF9" s="1017"/>
      <c r="DG9" s="1015" t="s">
        <v>568</v>
      </c>
      <c r="DH9" s="1016"/>
      <c r="DI9" s="1016"/>
      <c r="DJ9" s="1016"/>
      <c r="DK9" s="1017"/>
      <c r="DL9" s="1015" t="s">
        <v>568</v>
      </c>
      <c r="DM9" s="1016"/>
      <c r="DN9" s="1016"/>
      <c r="DO9" s="1016"/>
      <c r="DP9" s="1017"/>
      <c r="DQ9" s="1015" t="s">
        <v>568</v>
      </c>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t="s">
        <v>560</v>
      </c>
      <c r="BT10" s="1041"/>
      <c r="BU10" s="1041"/>
      <c r="BV10" s="1041"/>
      <c r="BW10" s="1041"/>
      <c r="BX10" s="1041"/>
      <c r="BY10" s="1041"/>
      <c r="BZ10" s="1041"/>
      <c r="CA10" s="1041"/>
      <c r="CB10" s="1041"/>
      <c r="CC10" s="1041"/>
      <c r="CD10" s="1041"/>
      <c r="CE10" s="1041"/>
      <c r="CF10" s="1041"/>
      <c r="CG10" s="1042"/>
      <c r="CH10" s="1015">
        <v>-1</v>
      </c>
      <c r="CI10" s="1016"/>
      <c r="CJ10" s="1016"/>
      <c r="CK10" s="1016"/>
      <c r="CL10" s="1017"/>
      <c r="CM10" s="1015">
        <v>38</v>
      </c>
      <c r="CN10" s="1016"/>
      <c r="CO10" s="1016"/>
      <c r="CP10" s="1016"/>
      <c r="CQ10" s="1017"/>
      <c r="CR10" s="1015">
        <v>15</v>
      </c>
      <c r="CS10" s="1016"/>
      <c r="CT10" s="1016"/>
      <c r="CU10" s="1016"/>
      <c r="CV10" s="1017"/>
      <c r="CW10" s="1015" t="s">
        <v>568</v>
      </c>
      <c r="CX10" s="1016"/>
      <c r="CY10" s="1016"/>
      <c r="CZ10" s="1016"/>
      <c r="DA10" s="1017"/>
      <c r="DB10" s="1015" t="s">
        <v>568</v>
      </c>
      <c r="DC10" s="1016"/>
      <c r="DD10" s="1016"/>
      <c r="DE10" s="1016"/>
      <c r="DF10" s="1017"/>
      <c r="DG10" s="1015" t="s">
        <v>570</v>
      </c>
      <c r="DH10" s="1016"/>
      <c r="DI10" s="1016"/>
      <c r="DJ10" s="1016"/>
      <c r="DK10" s="1017"/>
      <c r="DL10" s="1015" t="s">
        <v>568</v>
      </c>
      <c r="DM10" s="1016"/>
      <c r="DN10" s="1016"/>
      <c r="DO10" s="1016"/>
      <c r="DP10" s="1017"/>
      <c r="DQ10" s="1015" t="s">
        <v>568</v>
      </c>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t="s">
        <v>561</v>
      </c>
      <c r="BT11" s="1041"/>
      <c r="BU11" s="1041"/>
      <c r="BV11" s="1041"/>
      <c r="BW11" s="1041"/>
      <c r="BX11" s="1041"/>
      <c r="BY11" s="1041"/>
      <c r="BZ11" s="1041"/>
      <c r="CA11" s="1041"/>
      <c r="CB11" s="1041"/>
      <c r="CC11" s="1041"/>
      <c r="CD11" s="1041"/>
      <c r="CE11" s="1041"/>
      <c r="CF11" s="1041"/>
      <c r="CG11" s="1042"/>
      <c r="CH11" s="1015">
        <v>7</v>
      </c>
      <c r="CI11" s="1016"/>
      <c r="CJ11" s="1016"/>
      <c r="CK11" s="1016"/>
      <c r="CL11" s="1017"/>
      <c r="CM11" s="1015">
        <v>1490</v>
      </c>
      <c r="CN11" s="1016"/>
      <c r="CO11" s="1016"/>
      <c r="CP11" s="1016"/>
      <c r="CQ11" s="1017"/>
      <c r="CR11" s="1015">
        <v>351</v>
      </c>
      <c r="CS11" s="1016"/>
      <c r="CT11" s="1016"/>
      <c r="CU11" s="1016"/>
      <c r="CV11" s="1017"/>
      <c r="CW11" s="1015" t="s">
        <v>568</v>
      </c>
      <c r="CX11" s="1016"/>
      <c r="CY11" s="1016"/>
      <c r="CZ11" s="1016"/>
      <c r="DA11" s="1017"/>
      <c r="DB11" s="1015" t="s">
        <v>568</v>
      </c>
      <c r="DC11" s="1016"/>
      <c r="DD11" s="1016"/>
      <c r="DE11" s="1016"/>
      <c r="DF11" s="1017"/>
      <c r="DG11" s="1015" t="s">
        <v>568</v>
      </c>
      <c r="DH11" s="1016"/>
      <c r="DI11" s="1016"/>
      <c r="DJ11" s="1016"/>
      <c r="DK11" s="1017"/>
      <c r="DL11" s="1015" t="s">
        <v>568</v>
      </c>
      <c r="DM11" s="1016"/>
      <c r="DN11" s="1016"/>
      <c r="DO11" s="1016"/>
      <c r="DP11" s="1017"/>
      <c r="DQ11" s="1015" t="s">
        <v>568</v>
      </c>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t="s">
        <v>562</v>
      </c>
      <c r="BT12" s="1041"/>
      <c r="BU12" s="1041"/>
      <c r="BV12" s="1041"/>
      <c r="BW12" s="1041"/>
      <c r="BX12" s="1041"/>
      <c r="BY12" s="1041"/>
      <c r="BZ12" s="1041"/>
      <c r="CA12" s="1041"/>
      <c r="CB12" s="1041"/>
      <c r="CC12" s="1041"/>
      <c r="CD12" s="1041"/>
      <c r="CE12" s="1041"/>
      <c r="CF12" s="1041"/>
      <c r="CG12" s="1042"/>
      <c r="CH12" s="1015">
        <v>-9</v>
      </c>
      <c r="CI12" s="1016"/>
      <c r="CJ12" s="1016"/>
      <c r="CK12" s="1016"/>
      <c r="CL12" s="1017"/>
      <c r="CM12" s="1015">
        <v>1446</v>
      </c>
      <c r="CN12" s="1016"/>
      <c r="CO12" s="1016"/>
      <c r="CP12" s="1016"/>
      <c r="CQ12" s="1017"/>
      <c r="CR12" s="1015">
        <v>520</v>
      </c>
      <c r="CS12" s="1016"/>
      <c r="CT12" s="1016"/>
      <c r="CU12" s="1016"/>
      <c r="CV12" s="1017"/>
      <c r="CW12" s="1015" t="s">
        <v>568</v>
      </c>
      <c r="CX12" s="1016"/>
      <c r="CY12" s="1016"/>
      <c r="CZ12" s="1016"/>
      <c r="DA12" s="1017"/>
      <c r="DB12" s="1015" t="s">
        <v>568</v>
      </c>
      <c r="DC12" s="1016"/>
      <c r="DD12" s="1016"/>
      <c r="DE12" s="1016"/>
      <c r="DF12" s="1017"/>
      <c r="DG12" s="1015" t="s">
        <v>568</v>
      </c>
      <c r="DH12" s="1016"/>
      <c r="DI12" s="1016"/>
      <c r="DJ12" s="1016"/>
      <c r="DK12" s="1017"/>
      <c r="DL12" s="1015" t="s">
        <v>568</v>
      </c>
      <c r="DM12" s="1016"/>
      <c r="DN12" s="1016"/>
      <c r="DO12" s="1016"/>
      <c r="DP12" s="1017"/>
      <c r="DQ12" s="1015" t="s">
        <v>568</v>
      </c>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t="s">
        <v>572</v>
      </c>
      <c r="BS13" s="1040" t="s">
        <v>563</v>
      </c>
      <c r="BT13" s="1041"/>
      <c r="BU13" s="1041"/>
      <c r="BV13" s="1041"/>
      <c r="BW13" s="1041"/>
      <c r="BX13" s="1041"/>
      <c r="BY13" s="1041"/>
      <c r="BZ13" s="1041"/>
      <c r="CA13" s="1041"/>
      <c r="CB13" s="1041"/>
      <c r="CC13" s="1041"/>
      <c r="CD13" s="1041"/>
      <c r="CE13" s="1041"/>
      <c r="CF13" s="1041"/>
      <c r="CG13" s="1042"/>
      <c r="CH13" s="1015">
        <v>22</v>
      </c>
      <c r="CI13" s="1016"/>
      <c r="CJ13" s="1016"/>
      <c r="CK13" s="1016"/>
      <c r="CL13" s="1017"/>
      <c r="CM13" s="1015">
        <v>1076</v>
      </c>
      <c r="CN13" s="1016"/>
      <c r="CO13" s="1016"/>
      <c r="CP13" s="1016"/>
      <c r="CQ13" s="1017"/>
      <c r="CR13" s="1015">
        <v>10</v>
      </c>
      <c r="CS13" s="1016"/>
      <c r="CT13" s="1016"/>
      <c r="CU13" s="1016"/>
      <c r="CV13" s="1017"/>
      <c r="CW13" s="1015" t="s">
        <v>568</v>
      </c>
      <c r="CX13" s="1016"/>
      <c r="CY13" s="1016"/>
      <c r="CZ13" s="1016"/>
      <c r="DA13" s="1017"/>
      <c r="DB13" s="1015" t="s">
        <v>568</v>
      </c>
      <c r="DC13" s="1016"/>
      <c r="DD13" s="1016"/>
      <c r="DE13" s="1016"/>
      <c r="DF13" s="1017"/>
      <c r="DG13" s="1015">
        <v>5600</v>
      </c>
      <c r="DH13" s="1016"/>
      <c r="DI13" s="1016"/>
      <c r="DJ13" s="1016"/>
      <c r="DK13" s="1017"/>
      <c r="DL13" s="1015" t="s">
        <v>568</v>
      </c>
      <c r="DM13" s="1016"/>
      <c r="DN13" s="1016"/>
      <c r="DO13" s="1016"/>
      <c r="DP13" s="1017"/>
      <c r="DQ13" s="1015">
        <v>1410</v>
      </c>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t="s">
        <v>564</v>
      </c>
      <c r="BT14" s="1041"/>
      <c r="BU14" s="1041"/>
      <c r="BV14" s="1041"/>
      <c r="BW14" s="1041"/>
      <c r="BX14" s="1041"/>
      <c r="BY14" s="1041"/>
      <c r="BZ14" s="1041"/>
      <c r="CA14" s="1041"/>
      <c r="CB14" s="1041"/>
      <c r="CC14" s="1041"/>
      <c r="CD14" s="1041"/>
      <c r="CE14" s="1041"/>
      <c r="CF14" s="1041"/>
      <c r="CG14" s="1042"/>
      <c r="CH14" s="1015">
        <v>1</v>
      </c>
      <c r="CI14" s="1016"/>
      <c r="CJ14" s="1016"/>
      <c r="CK14" s="1016"/>
      <c r="CL14" s="1017"/>
      <c r="CM14" s="1015">
        <v>48</v>
      </c>
      <c r="CN14" s="1016"/>
      <c r="CO14" s="1016"/>
      <c r="CP14" s="1016"/>
      <c r="CQ14" s="1017"/>
      <c r="CR14" s="1015">
        <v>20</v>
      </c>
      <c r="CS14" s="1016"/>
      <c r="CT14" s="1016"/>
      <c r="CU14" s="1016"/>
      <c r="CV14" s="1017"/>
      <c r="CW14" s="1015" t="s">
        <v>569</v>
      </c>
      <c r="CX14" s="1016"/>
      <c r="CY14" s="1016"/>
      <c r="CZ14" s="1016"/>
      <c r="DA14" s="1017"/>
      <c r="DB14" s="1015" t="s">
        <v>568</v>
      </c>
      <c r="DC14" s="1016"/>
      <c r="DD14" s="1016"/>
      <c r="DE14" s="1016"/>
      <c r="DF14" s="1017"/>
      <c r="DG14" s="1015" t="s">
        <v>568</v>
      </c>
      <c r="DH14" s="1016"/>
      <c r="DI14" s="1016"/>
      <c r="DJ14" s="1016"/>
      <c r="DK14" s="1017"/>
      <c r="DL14" s="1015" t="s">
        <v>568</v>
      </c>
      <c r="DM14" s="1016"/>
      <c r="DN14" s="1016"/>
      <c r="DO14" s="1016"/>
      <c r="DP14" s="1017"/>
      <c r="DQ14" s="1015" t="s">
        <v>568</v>
      </c>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t="s">
        <v>565</v>
      </c>
      <c r="BT15" s="1041"/>
      <c r="BU15" s="1041"/>
      <c r="BV15" s="1041"/>
      <c r="BW15" s="1041"/>
      <c r="BX15" s="1041"/>
      <c r="BY15" s="1041"/>
      <c r="BZ15" s="1041"/>
      <c r="CA15" s="1041"/>
      <c r="CB15" s="1041"/>
      <c r="CC15" s="1041"/>
      <c r="CD15" s="1041"/>
      <c r="CE15" s="1041"/>
      <c r="CF15" s="1041"/>
      <c r="CG15" s="1042"/>
      <c r="CH15" s="1015">
        <v>1</v>
      </c>
      <c r="CI15" s="1016"/>
      <c r="CJ15" s="1016"/>
      <c r="CK15" s="1016"/>
      <c r="CL15" s="1017"/>
      <c r="CM15" s="1015">
        <v>12</v>
      </c>
      <c r="CN15" s="1016"/>
      <c r="CO15" s="1016"/>
      <c r="CP15" s="1016"/>
      <c r="CQ15" s="1017"/>
      <c r="CR15" s="1015">
        <v>10</v>
      </c>
      <c r="CS15" s="1016"/>
      <c r="CT15" s="1016"/>
      <c r="CU15" s="1016"/>
      <c r="CV15" s="1017"/>
      <c r="CW15" s="1015" t="s">
        <v>568</v>
      </c>
      <c r="CX15" s="1016"/>
      <c r="CY15" s="1016"/>
      <c r="CZ15" s="1016"/>
      <c r="DA15" s="1017"/>
      <c r="DB15" s="1015" t="s">
        <v>568</v>
      </c>
      <c r="DC15" s="1016"/>
      <c r="DD15" s="1016"/>
      <c r="DE15" s="1016"/>
      <c r="DF15" s="1017"/>
      <c r="DG15" s="1015" t="s">
        <v>568</v>
      </c>
      <c r="DH15" s="1016"/>
      <c r="DI15" s="1016"/>
      <c r="DJ15" s="1016"/>
      <c r="DK15" s="1017"/>
      <c r="DL15" s="1015" t="s">
        <v>568</v>
      </c>
      <c r="DM15" s="1016"/>
      <c r="DN15" s="1016"/>
      <c r="DO15" s="1016"/>
      <c r="DP15" s="1017"/>
      <c r="DQ15" s="1015" t="s">
        <v>568</v>
      </c>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t="s">
        <v>566</v>
      </c>
      <c r="BT16" s="1041"/>
      <c r="BU16" s="1041"/>
      <c r="BV16" s="1041"/>
      <c r="BW16" s="1041"/>
      <c r="BX16" s="1041"/>
      <c r="BY16" s="1041"/>
      <c r="BZ16" s="1041"/>
      <c r="CA16" s="1041"/>
      <c r="CB16" s="1041"/>
      <c r="CC16" s="1041"/>
      <c r="CD16" s="1041"/>
      <c r="CE16" s="1041"/>
      <c r="CF16" s="1041"/>
      <c r="CG16" s="1042"/>
      <c r="CH16" s="1015">
        <v>0</v>
      </c>
      <c r="CI16" s="1016"/>
      <c r="CJ16" s="1016"/>
      <c r="CK16" s="1016"/>
      <c r="CL16" s="1017"/>
      <c r="CM16" s="1015">
        <v>-39</v>
      </c>
      <c r="CN16" s="1016"/>
      <c r="CO16" s="1016"/>
      <c r="CP16" s="1016"/>
      <c r="CQ16" s="1017"/>
      <c r="CR16" s="1015">
        <v>3</v>
      </c>
      <c r="CS16" s="1016"/>
      <c r="CT16" s="1016"/>
      <c r="CU16" s="1016"/>
      <c r="CV16" s="1017"/>
      <c r="CW16" s="1015" t="s">
        <v>568</v>
      </c>
      <c r="CX16" s="1016"/>
      <c r="CY16" s="1016"/>
      <c r="CZ16" s="1016"/>
      <c r="DA16" s="1017"/>
      <c r="DB16" s="1015" t="s">
        <v>568</v>
      </c>
      <c r="DC16" s="1016"/>
      <c r="DD16" s="1016"/>
      <c r="DE16" s="1016"/>
      <c r="DF16" s="1017"/>
      <c r="DG16" s="1015" t="s">
        <v>568</v>
      </c>
      <c r="DH16" s="1016"/>
      <c r="DI16" s="1016"/>
      <c r="DJ16" s="1016"/>
      <c r="DK16" s="1017"/>
      <c r="DL16" s="1015" t="s">
        <v>568</v>
      </c>
      <c r="DM16" s="1016"/>
      <c r="DN16" s="1016"/>
      <c r="DO16" s="1016"/>
      <c r="DP16" s="1017"/>
      <c r="DQ16" s="1015" t="s">
        <v>568</v>
      </c>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362</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363</v>
      </c>
      <c r="B23" s="970" t="s">
        <v>364</v>
      </c>
      <c r="C23" s="971"/>
      <c r="D23" s="971"/>
      <c r="E23" s="971"/>
      <c r="F23" s="971"/>
      <c r="G23" s="971"/>
      <c r="H23" s="971"/>
      <c r="I23" s="971"/>
      <c r="J23" s="971"/>
      <c r="K23" s="971"/>
      <c r="L23" s="971"/>
      <c r="M23" s="971"/>
      <c r="N23" s="971"/>
      <c r="O23" s="971"/>
      <c r="P23" s="972"/>
      <c r="Q23" s="1094">
        <v>115598</v>
      </c>
      <c r="R23" s="1095"/>
      <c r="S23" s="1095"/>
      <c r="T23" s="1095"/>
      <c r="U23" s="1095"/>
      <c r="V23" s="1095">
        <v>114566</v>
      </c>
      <c r="W23" s="1095"/>
      <c r="X23" s="1095"/>
      <c r="Y23" s="1095"/>
      <c r="Z23" s="1095"/>
      <c r="AA23" s="1095">
        <v>1032</v>
      </c>
      <c r="AB23" s="1095"/>
      <c r="AC23" s="1095"/>
      <c r="AD23" s="1095"/>
      <c r="AE23" s="1096"/>
      <c r="AF23" s="1097">
        <v>572</v>
      </c>
      <c r="AG23" s="1095"/>
      <c r="AH23" s="1095"/>
      <c r="AI23" s="1095"/>
      <c r="AJ23" s="1098"/>
      <c r="AK23" s="1099"/>
      <c r="AL23" s="1100"/>
      <c r="AM23" s="1100"/>
      <c r="AN23" s="1100"/>
      <c r="AO23" s="1100"/>
      <c r="AP23" s="1095">
        <v>102664</v>
      </c>
      <c r="AQ23" s="1095"/>
      <c r="AR23" s="1095"/>
      <c r="AS23" s="1095"/>
      <c r="AT23" s="1095"/>
      <c r="AU23" s="1101"/>
      <c r="AV23" s="1101"/>
      <c r="AW23" s="1101"/>
      <c r="AX23" s="1101"/>
      <c r="AY23" s="1102"/>
      <c r="AZ23" s="1091" t="s">
        <v>110</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365</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366</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342</v>
      </c>
      <c r="B26" s="1022"/>
      <c r="C26" s="1022"/>
      <c r="D26" s="1022"/>
      <c r="E26" s="1022"/>
      <c r="F26" s="1022"/>
      <c r="G26" s="1022"/>
      <c r="H26" s="1022"/>
      <c r="I26" s="1022"/>
      <c r="J26" s="1022"/>
      <c r="K26" s="1022"/>
      <c r="L26" s="1022"/>
      <c r="M26" s="1022"/>
      <c r="N26" s="1022"/>
      <c r="O26" s="1022"/>
      <c r="P26" s="1023"/>
      <c r="Q26" s="1027" t="s">
        <v>367</v>
      </c>
      <c r="R26" s="1028"/>
      <c r="S26" s="1028"/>
      <c r="T26" s="1028"/>
      <c r="U26" s="1029"/>
      <c r="V26" s="1027" t="s">
        <v>368</v>
      </c>
      <c r="W26" s="1028"/>
      <c r="X26" s="1028"/>
      <c r="Y26" s="1028"/>
      <c r="Z26" s="1029"/>
      <c r="AA26" s="1027" t="s">
        <v>369</v>
      </c>
      <c r="AB26" s="1028"/>
      <c r="AC26" s="1028"/>
      <c r="AD26" s="1028"/>
      <c r="AE26" s="1028"/>
      <c r="AF26" s="1085" t="s">
        <v>370</v>
      </c>
      <c r="AG26" s="1034"/>
      <c r="AH26" s="1034"/>
      <c r="AI26" s="1034"/>
      <c r="AJ26" s="1086"/>
      <c r="AK26" s="1028" t="s">
        <v>371</v>
      </c>
      <c r="AL26" s="1028"/>
      <c r="AM26" s="1028"/>
      <c r="AN26" s="1028"/>
      <c r="AO26" s="1029"/>
      <c r="AP26" s="1027" t="s">
        <v>372</v>
      </c>
      <c r="AQ26" s="1028"/>
      <c r="AR26" s="1028"/>
      <c r="AS26" s="1028"/>
      <c r="AT26" s="1029"/>
      <c r="AU26" s="1027" t="s">
        <v>373</v>
      </c>
      <c r="AV26" s="1028"/>
      <c r="AW26" s="1028"/>
      <c r="AX26" s="1028"/>
      <c r="AY26" s="1029"/>
      <c r="AZ26" s="1027" t="s">
        <v>374</v>
      </c>
      <c r="BA26" s="1028"/>
      <c r="BB26" s="1028"/>
      <c r="BC26" s="1028"/>
      <c r="BD26" s="1029"/>
      <c r="BE26" s="1027" t="s">
        <v>349</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375</v>
      </c>
      <c r="C28" s="1077"/>
      <c r="D28" s="1077"/>
      <c r="E28" s="1077"/>
      <c r="F28" s="1077"/>
      <c r="G28" s="1077"/>
      <c r="H28" s="1077"/>
      <c r="I28" s="1077"/>
      <c r="J28" s="1077"/>
      <c r="K28" s="1077"/>
      <c r="L28" s="1077"/>
      <c r="M28" s="1077"/>
      <c r="N28" s="1077"/>
      <c r="O28" s="1077"/>
      <c r="P28" s="1078"/>
      <c r="Q28" s="1079">
        <v>33070</v>
      </c>
      <c r="R28" s="1080"/>
      <c r="S28" s="1080"/>
      <c r="T28" s="1080"/>
      <c r="U28" s="1080"/>
      <c r="V28" s="1080">
        <v>33067</v>
      </c>
      <c r="W28" s="1080"/>
      <c r="X28" s="1080"/>
      <c r="Y28" s="1080"/>
      <c r="Z28" s="1080"/>
      <c r="AA28" s="1080">
        <v>3</v>
      </c>
      <c r="AB28" s="1080"/>
      <c r="AC28" s="1080"/>
      <c r="AD28" s="1080"/>
      <c r="AE28" s="1081"/>
      <c r="AF28" s="1082">
        <v>3</v>
      </c>
      <c r="AG28" s="1080"/>
      <c r="AH28" s="1080"/>
      <c r="AI28" s="1080"/>
      <c r="AJ28" s="1083"/>
      <c r="AK28" s="1084">
        <v>2794</v>
      </c>
      <c r="AL28" s="1072"/>
      <c r="AM28" s="1072"/>
      <c r="AN28" s="1072"/>
      <c r="AO28" s="1072"/>
      <c r="AP28" s="1072" t="s">
        <v>545</v>
      </c>
      <c r="AQ28" s="1072"/>
      <c r="AR28" s="1072"/>
      <c r="AS28" s="1072"/>
      <c r="AT28" s="1072"/>
      <c r="AU28" s="1072" t="s">
        <v>545</v>
      </c>
      <c r="AV28" s="1072"/>
      <c r="AW28" s="1072"/>
      <c r="AX28" s="1072"/>
      <c r="AY28" s="1072"/>
      <c r="AZ28" s="1073"/>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376</v>
      </c>
      <c r="C29" s="1064"/>
      <c r="D29" s="1064"/>
      <c r="E29" s="1064"/>
      <c r="F29" s="1064"/>
      <c r="G29" s="1064"/>
      <c r="H29" s="1064"/>
      <c r="I29" s="1064"/>
      <c r="J29" s="1064"/>
      <c r="K29" s="1064"/>
      <c r="L29" s="1064"/>
      <c r="M29" s="1064"/>
      <c r="N29" s="1064"/>
      <c r="O29" s="1064"/>
      <c r="P29" s="1065"/>
      <c r="Q29" s="1069">
        <v>26648</v>
      </c>
      <c r="R29" s="1070"/>
      <c r="S29" s="1070"/>
      <c r="T29" s="1070"/>
      <c r="U29" s="1070"/>
      <c r="V29" s="1070">
        <v>26416</v>
      </c>
      <c r="W29" s="1070"/>
      <c r="X29" s="1070"/>
      <c r="Y29" s="1070"/>
      <c r="Z29" s="1070"/>
      <c r="AA29" s="1070">
        <v>232</v>
      </c>
      <c r="AB29" s="1070"/>
      <c r="AC29" s="1070"/>
      <c r="AD29" s="1070"/>
      <c r="AE29" s="1071"/>
      <c r="AF29" s="1045">
        <v>232</v>
      </c>
      <c r="AG29" s="1046"/>
      <c r="AH29" s="1046"/>
      <c r="AI29" s="1046"/>
      <c r="AJ29" s="1047"/>
      <c r="AK29" s="1006">
        <v>3649</v>
      </c>
      <c r="AL29" s="997"/>
      <c r="AM29" s="997"/>
      <c r="AN29" s="997"/>
      <c r="AO29" s="997"/>
      <c r="AP29" s="997" t="s">
        <v>545</v>
      </c>
      <c r="AQ29" s="997"/>
      <c r="AR29" s="997"/>
      <c r="AS29" s="997"/>
      <c r="AT29" s="997"/>
      <c r="AU29" s="997" t="s">
        <v>545</v>
      </c>
      <c r="AV29" s="997"/>
      <c r="AW29" s="997"/>
      <c r="AX29" s="997"/>
      <c r="AY29" s="997"/>
      <c r="AZ29" s="1068"/>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377</v>
      </c>
      <c r="C30" s="1064"/>
      <c r="D30" s="1064"/>
      <c r="E30" s="1064"/>
      <c r="F30" s="1064"/>
      <c r="G30" s="1064"/>
      <c r="H30" s="1064"/>
      <c r="I30" s="1064"/>
      <c r="J30" s="1064"/>
      <c r="K30" s="1064"/>
      <c r="L30" s="1064"/>
      <c r="M30" s="1064"/>
      <c r="N30" s="1064"/>
      <c r="O30" s="1064"/>
      <c r="P30" s="1065"/>
      <c r="Q30" s="1069">
        <v>5791</v>
      </c>
      <c r="R30" s="1070"/>
      <c r="S30" s="1070"/>
      <c r="T30" s="1070"/>
      <c r="U30" s="1070"/>
      <c r="V30" s="1070">
        <v>5750</v>
      </c>
      <c r="W30" s="1070"/>
      <c r="X30" s="1070"/>
      <c r="Y30" s="1070"/>
      <c r="Z30" s="1070"/>
      <c r="AA30" s="1070">
        <v>41</v>
      </c>
      <c r="AB30" s="1070"/>
      <c r="AC30" s="1070"/>
      <c r="AD30" s="1070"/>
      <c r="AE30" s="1071"/>
      <c r="AF30" s="1045">
        <v>41</v>
      </c>
      <c r="AG30" s="1046"/>
      <c r="AH30" s="1046"/>
      <c r="AI30" s="1046"/>
      <c r="AJ30" s="1047"/>
      <c r="AK30" s="1006">
        <v>3255</v>
      </c>
      <c r="AL30" s="997"/>
      <c r="AM30" s="997"/>
      <c r="AN30" s="997"/>
      <c r="AO30" s="997"/>
      <c r="AP30" s="997" t="s">
        <v>545</v>
      </c>
      <c r="AQ30" s="997"/>
      <c r="AR30" s="997"/>
      <c r="AS30" s="997"/>
      <c r="AT30" s="997"/>
      <c r="AU30" s="997" t="s">
        <v>545</v>
      </c>
      <c r="AV30" s="997"/>
      <c r="AW30" s="997"/>
      <c r="AX30" s="997"/>
      <c r="AY30" s="997"/>
      <c r="AZ30" s="1068"/>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378</v>
      </c>
      <c r="C31" s="1064"/>
      <c r="D31" s="1064"/>
      <c r="E31" s="1064"/>
      <c r="F31" s="1064"/>
      <c r="G31" s="1064"/>
      <c r="H31" s="1064"/>
      <c r="I31" s="1064"/>
      <c r="J31" s="1064"/>
      <c r="K31" s="1064"/>
      <c r="L31" s="1064"/>
      <c r="M31" s="1064"/>
      <c r="N31" s="1064"/>
      <c r="O31" s="1064"/>
      <c r="P31" s="1065"/>
      <c r="Q31" s="1069">
        <v>44519</v>
      </c>
      <c r="R31" s="1070"/>
      <c r="S31" s="1070"/>
      <c r="T31" s="1070"/>
      <c r="U31" s="1070"/>
      <c r="V31" s="1070">
        <v>44496</v>
      </c>
      <c r="W31" s="1070"/>
      <c r="X31" s="1070"/>
      <c r="Y31" s="1070"/>
      <c r="Z31" s="1070"/>
      <c r="AA31" s="1070">
        <v>23</v>
      </c>
      <c r="AB31" s="1070"/>
      <c r="AC31" s="1070"/>
      <c r="AD31" s="1070"/>
      <c r="AE31" s="1071"/>
      <c r="AF31" s="1045">
        <v>23</v>
      </c>
      <c r="AG31" s="1046"/>
      <c r="AH31" s="1046"/>
      <c r="AI31" s="1046"/>
      <c r="AJ31" s="1047"/>
      <c r="AK31" s="1006" t="s">
        <v>543</v>
      </c>
      <c r="AL31" s="997"/>
      <c r="AM31" s="997"/>
      <c r="AN31" s="997"/>
      <c r="AO31" s="997"/>
      <c r="AP31" s="997">
        <v>1608</v>
      </c>
      <c r="AQ31" s="997"/>
      <c r="AR31" s="997"/>
      <c r="AS31" s="997"/>
      <c r="AT31" s="997"/>
      <c r="AU31" s="997" t="s">
        <v>545</v>
      </c>
      <c r="AV31" s="997"/>
      <c r="AW31" s="997"/>
      <c r="AX31" s="997"/>
      <c r="AY31" s="997"/>
      <c r="AZ31" s="1068"/>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379</v>
      </c>
      <c r="C32" s="1064"/>
      <c r="D32" s="1064"/>
      <c r="E32" s="1064"/>
      <c r="F32" s="1064"/>
      <c r="G32" s="1064"/>
      <c r="H32" s="1064"/>
      <c r="I32" s="1064"/>
      <c r="J32" s="1064"/>
      <c r="K32" s="1064"/>
      <c r="L32" s="1064"/>
      <c r="M32" s="1064"/>
      <c r="N32" s="1064"/>
      <c r="O32" s="1064"/>
      <c r="P32" s="1065"/>
      <c r="Q32" s="1069">
        <v>153</v>
      </c>
      <c r="R32" s="1070"/>
      <c r="S32" s="1070"/>
      <c r="T32" s="1070"/>
      <c r="U32" s="1070"/>
      <c r="V32" s="1070">
        <v>157</v>
      </c>
      <c r="W32" s="1070"/>
      <c r="X32" s="1070"/>
      <c r="Y32" s="1070"/>
      <c r="Z32" s="1070"/>
      <c r="AA32" s="1070">
        <v>-4</v>
      </c>
      <c r="AB32" s="1070"/>
      <c r="AC32" s="1070"/>
      <c r="AD32" s="1070"/>
      <c r="AE32" s="1071"/>
      <c r="AF32" s="1045">
        <v>252</v>
      </c>
      <c r="AG32" s="1046"/>
      <c r="AH32" s="1046"/>
      <c r="AI32" s="1046"/>
      <c r="AJ32" s="1047"/>
      <c r="AK32" s="1006">
        <v>78</v>
      </c>
      <c r="AL32" s="997"/>
      <c r="AM32" s="997"/>
      <c r="AN32" s="997"/>
      <c r="AO32" s="997"/>
      <c r="AP32" s="997" t="s">
        <v>545</v>
      </c>
      <c r="AQ32" s="997"/>
      <c r="AR32" s="997"/>
      <c r="AS32" s="997"/>
      <c r="AT32" s="997"/>
      <c r="AU32" s="997" t="s">
        <v>545</v>
      </c>
      <c r="AV32" s="997"/>
      <c r="AW32" s="997"/>
      <c r="AX32" s="997"/>
      <c r="AY32" s="997"/>
      <c r="AZ32" s="1068" t="s">
        <v>567</v>
      </c>
      <c r="BA32" s="1068"/>
      <c r="BB32" s="1068"/>
      <c r="BC32" s="1068"/>
      <c r="BD32" s="1068"/>
      <c r="BE32" s="1058" t="s">
        <v>380</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381</v>
      </c>
      <c r="C33" s="1064"/>
      <c r="D33" s="1064"/>
      <c r="E33" s="1064"/>
      <c r="F33" s="1064"/>
      <c r="G33" s="1064"/>
      <c r="H33" s="1064"/>
      <c r="I33" s="1064"/>
      <c r="J33" s="1064"/>
      <c r="K33" s="1064"/>
      <c r="L33" s="1064"/>
      <c r="M33" s="1064"/>
      <c r="N33" s="1064"/>
      <c r="O33" s="1064"/>
      <c r="P33" s="1065"/>
      <c r="Q33" s="1069">
        <v>7009</v>
      </c>
      <c r="R33" s="1070"/>
      <c r="S33" s="1070"/>
      <c r="T33" s="1070"/>
      <c r="U33" s="1070"/>
      <c r="V33" s="1070">
        <v>6399</v>
      </c>
      <c r="W33" s="1070"/>
      <c r="X33" s="1070"/>
      <c r="Y33" s="1070"/>
      <c r="Z33" s="1070"/>
      <c r="AA33" s="1070">
        <v>610</v>
      </c>
      <c r="AB33" s="1070"/>
      <c r="AC33" s="1070"/>
      <c r="AD33" s="1070"/>
      <c r="AE33" s="1071"/>
      <c r="AF33" s="1045">
        <v>5815</v>
      </c>
      <c r="AG33" s="1046"/>
      <c r="AH33" s="1046"/>
      <c r="AI33" s="1046"/>
      <c r="AJ33" s="1047"/>
      <c r="AK33" s="1006">
        <v>149</v>
      </c>
      <c r="AL33" s="997"/>
      <c r="AM33" s="997"/>
      <c r="AN33" s="997"/>
      <c r="AO33" s="997"/>
      <c r="AP33" s="997">
        <v>12976</v>
      </c>
      <c r="AQ33" s="997"/>
      <c r="AR33" s="997"/>
      <c r="AS33" s="997"/>
      <c r="AT33" s="997"/>
      <c r="AU33" s="997">
        <v>1155</v>
      </c>
      <c r="AV33" s="997"/>
      <c r="AW33" s="997"/>
      <c r="AX33" s="997"/>
      <c r="AY33" s="997"/>
      <c r="AZ33" s="1068" t="s">
        <v>567</v>
      </c>
      <c r="BA33" s="1068"/>
      <c r="BB33" s="1068"/>
      <c r="BC33" s="1068"/>
      <c r="BD33" s="1068"/>
      <c r="BE33" s="1058" t="s">
        <v>380</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382</v>
      </c>
      <c r="C34" s="1064"/>
      <c r="D34" s="1064"/>
      <c r="E34" s="1064"/>
      <c r="F34" s="1064"/>
      <c r="G34" s="1064"/>
      <c r="H34" s="1064"/>
      <c r="I34" s="1064"/>
      <c r="J34" s="1064"/>
      <c r="K34" s="1064"/>
      <c r="L34" s="1064"/>
      <c r="M34" s="1064"/>
      <c r="N34" s="1064"/>
      <c r="O34" s="1064"/>
      <c r="P34" s="1065"/>
      <c r="Q34" s="1069">
        <v>22</v>
      </c>
      <c r="R34" s="1070"/>
      <c r="S34" s="1070"/>
      <c r="T34" s="1070"/>
      <c r="U34" s="1070"/>
      <c r="V34" s="1070">
        <v>18</v>
      </c>
      <c r="W34" s="1070"/>
      <c r="X34" s="1070"/>
      <c r="Y34" s="1070"/>
      <c r="Z34" s="1070"/>
      <c r="AA34" s="1070">
        <v>4</v>
      </c>
      <c r="AB34" s="1070"/>
      <c r="AC34" s="1070"/>
      <c r="AD34" s="1070"/>
      <c r="AE34" s="1071"/>
      <c r="AF34" s="1045">
        <v>142</v>
      </c>
      <c r="AG34" s="1046"/>
      <c r="AH34" s="1046"/>
      <c r="AI34" s="1046"/>
      <c r="AJ34" s="1047"/>
      <c r="AK34" s="1006" t="s">
        <v>543</v>
      </c>
      <c r="AL34" s="997"/>
      <c r="AM34" s="997"/>
      <c r="AN34" s="997"/>
      <c r="AO34" s="997"/>
      <c r="AP34" s="997" t="s">
        <v>543</v>
      </c>
      <c r="AQ34" s="997"/>
      <c r="AR34" s="997"/>
      <c r="AS34" s="997"/>
      <c r="AT34" s="997"/>
      <c r="AU34" s="997" t="s">
        <v>567</v>
      </c>
      <c r="AV34" s="997"/>
      <c r="AW34" s="997"/>
      <c r="AX34" s="997"/>
      <c r="AY34" s="997"/>
      <c r="AZ34" s="1068" t="s">
        <v>567</v>
      </c>
      <c r="BA34" s="1068"/>
      <c r="BB34" s="1068"/>
      <c r="BC34" s="1068"/>
      <c r="BD34" s="1068"/>
      <c r="BE34" s="1058" t="s">
        <v>380</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t="s">
        <v>383</v>
      </c>
      <c r="C35" s="1064"/>
      <c r="D35" s="1064"/>
      <c r="E35" s="1064"/>
      <c r="F35" s="1064"/>
      <c r="G35" s="1064"/>
      <c r="H35" s="1064"/>
      <c r="I35" s="1064"/>
      <c r="J35" s="1064"/>
      <c r="K35" s="1064"/>
      <c r="L35" s="1064"/>
      <c r="M35" s="1064"/>
      <c r="N35" s="1064"/>
      <c r="O35" s="1064"/>
      <c r="P35" s="1065"/>
      <c r="Q35" s="1069">
        <v>228</v>
      </c>
      <c r="R35" s="1070"/>
      <c r="S35" s="1070"/>
      <c r="T35" s="1070"/>
      <c r="U35" s="1070"/>
      <c r="V35" s="1070">
        <v>167</v>
      </c>
      <c r="W35" s="1070"/>
      <c r="X35" s="1070"/>
      <c r="Y35" s="1070"/>
      <c r="Z35" s="1070"/>
      <c r="AA35" s="1070">
        <v>61</v>
      </c>
      <c r="AB35" s="1070"/>
      <c r="AC35" s="1070"/>
      <c r="AD35" s="1070"/>
      <c r="AE35" s="1071"/>
      <c r="AF35" s="1045">
        <v>247</v>
      </c>
      <c r="AG35" s="1046"/>
      <c r="AH35" s="1046"/>
      <c r="AI35" s="1046"/>
      <c r="AJ35" s="1047"/>
      <c r="AK35" s="1006" t="s">
        <v>544</v>
      </c>
      <c r="AL35" s="997"/>
      <c r="AM35" s="997"/>
      <c r="AN35" s="997"/>
      <c r="AO35" s="997"/>
      <c r="AP35" s="997">
        <v>182</v>
      </c>
      <c r="AQ35" s="997"/>
      <c r="AR35" s="997"/>
      <c r="AS35" s="997"/>
      <c r="AT35" s="997"/>
      <c r="AU35" s="997" t="s">
        <v>567</v>
      </c>
      <c r="AV35" s="997"/>
      <c r="AW35" s="997"/>
      <c r="AX35" s="997"/>
      <c r="AY35" s="997"/>
      <c r="AZ35" s="1068" t="s">
        <v>567</v>
      </c>
      <c r="BA35" s="1068"/>
      <c r="BB35" s="1068"/>
      <c r="BC35" s="1068"/>
      <c r="BD35" s="1068"/>
      <c r="BE35" s="1058" t="s">
        <v>380</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t="s">
        <v>384</v>
      </c>
      <c r="C36" s="1064"/>
      <c r="D36" s="1064"/>
      <c r="E36" s="1064"/>
      <c r="F36" s="1064"/>
      <c r="G36" s="1064"/>
      <c r="H36" s="1064"/>
      <c r="I36" s="1064"/>
      <c r="J36" s="1064"/>
      <c r="K36" s="1064"/>
      <c r="L36" s="1064"/>
      <c r="M36" s="1064"/>
      <c r="N36" s="1064"/>
      <c r="O36" s="1064"/>
      <c r="P36" s="1065"/>
      <c r="Q36" s="1069">
        <v>8744</v>
      </c>
      <c r="R36" s="1070"/>
      <c r="S36" s="1070"/>
      <c r="T36" s="1070"/>
      <c r="U36" s="1070"/>
      <c r="V36" s="1070">
        <v>9708</v>
      </c>
      <c r="W36" s="1070"/>
      <c r="X36" s="1070"/>
      <c r="Y36" s="1070"/>
      <c r="Z36" s="1070"/>
      <c r="AA36" s="1070">
        <v>-963</v>
      </c>
      <c r="AB36" s="1070"/>
      <c r="AC36" s="1070"/>
      <c r="AD36" s="1070"/>
      <c r="AE36" s="1071"/>
      <c r="AF36" s="1045">
        <v>341</v>
      </c>
      <c r="AG36" s="1046"/>
      <c r="AH36" s="1046"/>
      <c r="AI36" s="1046"/>
      <c r="AJ36" s="1047"/>
      <c r="AK36" s="1006">
        <v>6075</v>
      </c>
      <c r="AL36" s="997"/>
      <c r="AM36" s="997"/>
      <c r="AN36" s="997"/>
      <c r="AO36" s="997"/>
      <c r="AP36" s="997">
        <v>72354</v>
      </c>
      <c r="AQ36" s="997"/>
      <c r="AR36" s="997"/>
      <c r="AS36" s="997"/>
      <c r="AT36" s="997"/>
      <c r="AU36" s="997">
        <v>63672</v>
      </c>
      <c r="AV36" s="997"/>
      <c r="AW36" s="997"/>
      <c r="AX36" s="997"/>
      <c r="AY36" s="997"/>
      <c r="AZ36" s="1068" t="s">
        <v>567</v>
      </c>
      <c r="BA36" s="1068"/>
      <c r="BB36" s="1068"/>
      <c r="BC36" s="1068"/>
      <c r="BD36" s="1068"/>
      <c r="BE36" s="1058" t="s">
        <v>380</v>
      </c>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t="s">
        <v>385</v>
      </c>
      <c r="C37" s="1064"/>
      <c r="D37" s="1064"/>
      <c r="E37" s="1064"/>
      <c r="F37" s="1064"/>
      <c r="G37" s="1064"/>
      <c r="H37" s="1064"/>
      <c r="I37" s="1064"/>
      <c r="J37" s="1064"/>
      <c r="K37" s="1064"/>
      <c r="L37" s="1064"/>
      <c r="M37" s="1064"/>
      <c r="N37" s="1064"/>
      <c r="O37" s="1064"/>
      <c r="P37" s="1065"/>
      <c r="Q37" s="1069">
        <v>755</v>
      </c>
      <c r="R37" s="1070"/>
      <c r="S37" s="1070"/>
      <c r="T37" s="1070"/>
      <c r="U37" s="1070"/>
      <c r="V37" s="1070">
        <v>755</v>
      </c>
      <c r="W37" s="1070"/>
      <c r="X37" s="1070"/>
      <c r="Y37" s="1070"/>
      <c r="Z37" s="1070"/>
      <c r="AA37" s="1070">
        <v>0</v>
      </c>
      <c r="AB37" s="1070"/>
      <c r="AC37" s="1070"/>
      <c r="AD37" s="1070"/>
      <c r="AE37" s="1071"/>
      <c r="AF37" s="1045">
        <v>0</v>
      </c>
      <c r="AG37" s="1046"/>
      <c r="AH37" s="1046"/>
      <c r="AI37" s="1046"/>
      <c r="AJ37" s="1047"/>
      <c r="AK37" s="1006">
        <v>400</v>
      </c>
      <c r="AL37" s="997"/>
      <c r="AM37" s="997"/>
      <c r="AN37" s="997"/>
      <c r="AO37" s="997"/>
      <c r="AP37" s="997">
        <v>3725</v>
      </c>
      <c r="AQ37" s="997"/>
      <c r="AR37" s="997"/>
      <c r="AS37" s="997"/>
      <c r="AT37" s="997"/>
      <c r="AU37" s="997">
        <v>3349</v>
      </c>
      <c r="AV37" s="997"/>
      <c r="AW37" s="997"/>
      <c r="AX37" s="997"/>
      <c r="AY37" s="997"/>
      <c r="AZ37" s="1068" t="s">
        <v>567</v>
      </c>
      <c r="BA37" s="1068"/>
      <c r="BB37" s="1068"/>
      <c r="BC37" s="1068"/>
      <c r="BD37" s="1068"/>
      <c r="BE37" s="1058" t="s">
        <v>386</v>
      </c>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t="s">
        <v>387</v>
      </c>
      <c r="C38" s="1064"/>
      <c r="D38" s="1064"/>
      <c r="E38" s="1064"/>
      <c r="F38" s="1064"/>
      <c r="G38" s="1064"/>
      <c r="H38" s="1064"/>
      <c r="I38" s="1064"/>
      <c r="J38" s="1064"/>
      <c r="K38" s="1064"/>
      <c r="L38" s="1064"/>
      <c r="M38" s="1064"/>
      <c r="N38" s="1064"/>
      <c r="O38" s="1064"/>
      <c r="P38" s="1065"/>
      <c r="Q38" s="1069">
        <v>552</v>
      </c>
      <c r="R38" s="1070"/>
      <c r="S38" s="1070"/>
      <c r="T38" s="1070"/>
      <c r="U38" s="1070"/>
      <c r="V38" s="1070">
        <v>552</v>
      </c>
      <c r="W38" s="1070"/>
      <c r="X38" s="1070"/>
      <c r="Y38" s="1070"/>
      <c r="Z38" s="1070"/>
      <c r="AA38" s="1070">
        <v>0</v>
      </c>
      <c r="AB38" s="1070"/>
      <c r="AC38" s="1070"/>
      <c r="AD38" s="1070"/>
      <c r="AE38" s="1071"/>
      <c r="AF38" s="1045">
        <v>0</v>
      </c>
      <c r="AG38" s="1046"/>
      <c r="AH38" s="1046"/>
      <c r="AI38" s="1046"/>
      <c r="AJ38" s="1047"/>
      <c r="AK38" s="1006">
        <v>417</v>
      </c>
      <c r="AL38" s="997"/>
      <c r="AM38" s="997"/>
      <c r="AN38" s="997"/>
      <c r="AO38" s="997"/>
      <c r="AP38" s="997">
        <v>3396</v>
      </c>
      <c r="AQ38" s="997"/>
      <c r="AR38" s="997"/>
      <c r="AS38" s="997"/>
      <c r="AT38" s="997"/>
      <c r="AU38" s="997">
        <v>3345</v>
      </c>
      <c r="AV38" s="997"/>
      <c r="AW38" s="997"/>
      <c r="AX38" s="997"/>
      <c r="AY38" s="997"/>
      <c r="AZ38" s="1068" t="s">
        <v>567</v>
      </c>
      <c r="BA38" s="1068"/>
      <c r="BB38" s="1068"/>
      <c r="BC38" s="1068"/>
      <c r="BD38" s="1068"/>
      <c r="BE38" s="1058" t="s">
        <v>386</v>
      </c>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t="s">
        <v>388</v>
      </c>
      <c r="C39" s="1064"/>
      <c r="D39" s="1064"/>
      <c r="E39" s="1064"/>
      <c r="F39" s="1064"/>
      <c r="G39" s="1064"/>
      <c r="H39" s="1064"/>
      <c r="I39" s="1064"/>
      <c r="J39" s="1064"/>
      <c r="K39" s="1064"/>
      <c r="L39" s="1064"/>
      <c r="M39" s="1064"/>
      <c r="N39" s="1064"/>
      <c r="O39" s="1064"/>
      <c r="P39" s="1065"/>
      <c r="Q39" s="1069">
        <v>185</v>
      </c>
      <c r="R39" s="1070"/>
      <c r="S39" s="1070"/>
      <c r="T39" s="1070"/>
      <c r="U39" s="1070"/>
      <c r="V39" s="1070">
        <v>185</v>
      </c>
      <c r="W39" s="1070"/>
      <c r="X39" s="1070"/>
      <c r="Y39" s="1070"/>
      <c r="Z39" s="1070"/>
      <c r="AA39" s="1070">
        <v>0</v>
      </c>
      <c r="AB39" s="1070"/>
      <c r="AC39" s="1070"/>
      <c r="AD39" s="1070"/>
      <c r="AE39" s="1071"/>
      <c r="AF39" s="1045">
        <v>0</v>
      </c>
      <c r="AG39" s="1046"/>
      <c r="AH39" s="1046"/>
      <c r="AI39" s="1046"/>
      <c r="AJ39" s="1047"/>
      <c r="AK39" s="1006">
        <v>51</v>
      </c>
      <c r="AL39" s="997"/>
      <c r="AM39" s="997"/>
      <c r="AN39" s="997"/>
      <c r="AO39" s="997"/>
      <c r="AP39" s="997">
        <v>58</v>
      </c>
      <c r="AQ39" s="997"/>
      <c r="AR39" s="997"/>
      <c r="AS39" s="997"/>
      <c r="AT39" s="997"/>
      <c r="AU39" s="997">
        <v>47</v>
      </c>
      <c r="AV39" s="997"/>
      <c r="AW39" s="997"/>
      <c r="AX39" s="997"/>
      <c r="AY39" s="997"/>
      <c r="AZ39" s="1068" t="s">
        <v>567</v>
      </c>
      <c r="BA39" s="1068"/>
      <c r="BB39" s="1068"/>
      <c r="BC39" s="1068"/>
      <c r="BD39" s="1068"/>
      <c r="BE39" s="1058" t="s">
        <v>386</v>
      </c>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389</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363</v>
      </c>
      <c r="B63" s="970" t="s">
        <v>390</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7097</v>
      </c>
      <c r="AG63" s="985"/>
      <c r="AH63" s="985"/>
      <c r="AI63" s="985"/>
      <c r="AJ63" s="1056"/>
      <c r="AK63" s="1057"/>
      <c r="AL63" s="989"/>
      <c r="AM63" s="989"/>
      <c r="AN63" s="989"/>
      <c r="AO63" s="989"/>
      <c r="AP63" s="985">
        <v>92691</v>
      </c>
      <c r="AQ63" s="985"/>
      <c r="AR63" s="985"/>
      <c r="AS63" s="985"/>
      <c r="AT63" s="985"/>
      <c r="AU63" s="985">
        <v>71568</v>
      </c>
      <c r="AV63" s="985"/>
      <c r="AW63" s="985"/>
      <c r="AX63" s="985"/>
      <c r="AY63" s="985"/>
      <c r="AZ63" s="1051"/>
      <c r="BA63" s="1051"/>
      <c r="BB63" s="1051"/>
      <c r="BC63" s="1051"/>
      <c r="BD63" s="1051"/>
      <c r="BE63" s="986"/>
      <c r="BF63" s="986"/>
      <c r="BG63" s="986"/>
      <c r="BH63" s="986"/>
      <c r="BI63" s="987"/>
      <c r="BJ63" s="1052" t="s">
        <v>110</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392</v>
      </c>
      <c r="B66" s="1022"/>
      <c r="C66" s="1022"/>
      <c r="D66" s="1022"/>
      <c r="E66" s="1022"/>
      <c r="F66" s="1022"/>
      <c r="G66" s="1022"/>
      <c r="H66" s="1022"/>
      <c r="I66" s="1022"/>
      <c r="J66" s="1022"/>
      <c r="K66" s="1022"/>
      <c r="L66" s="1022"/>
      <c r="M66" s="1022"/>
      <c r="N66" s="1022"/>
      <c r="O66" s="1022"/>
      <c r="P66" s="1023"/>
      <c r="Q66" s="1027" t="s">
        <v>367</v>
      </c>
      <c r="R66" s="1028"/>
      <c r="S66" s="1028"/>
      <c r="T66" s="1028"/>
      <c r="U66" s="1029"/>
      <c r="V66" s="1027" t="s">
        <v>368</v>
      </c>
      <c r="W66" s="1028"/>
      <c r="X66" s="1028"/>
      <c r="Y66" s="1028"/>
      <c r="Z66" s="1029"/>
      <c r="AA66" s="1027" t="s">
        <v>369</v>
      </c>
      <c r="AB66" s="1028"/>
      <c r="AC66" s="1028"/>
      <c r="AD66" s="1028"/>
      <c r="AE66" s="1029"/>
      <c r="AF66" s="1033" t="s">
        <v>370</v>
      </c>
      <c r="AG66" s="1034"/>
      <c r="AH66" s="1034"/>
      <c r="AI66" s="1034"/>
      <c r="AJ66" s="1035"/>
      <c r="AK66" s="1027" t="s">
        <v>371</v>
      </c>
      <c r="AL66" s="1022"/>
      <c r="AM66" s="1022"/>
      <c r="AN66" s="1022"/>
      <c r="AO66" s="1023"/>
      <c r="AP66" s="1027" t="s">
        <v>372</v>
      </c>
      <c r="AQ66" s="1028"/>
      <c r="AR66" s="1028"/>
      <c r="AS66" s="1028"/>
      <c r="AT66" s="1029"/>
      <c r="AU66" s="1027" t="s">
        <v>393</v>
      </c>
      <c r="AV66" s="1028"/>
      <c r="AW66" s="1028"/>
      <c r="AX66" s="1028"/>
      <c r="AY66" s="1029"/>
      <c r="AZ66" s="1027" t="s">
        <v>349</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546</v>
      </c>
      <c r="C68" s="1012"/>
      <c r="D68" s="1012"/>
      <c r="E68" s="1012"/>
      <c r="F68" s="1012"/>
      <c r="G68" s="1012"/>
      <c r="H68" s="1012"/>
      <c r="I68" s="1012"/>
      <c r="J68" s="1012"/>
      <c r="K68" s="1012"/>
      <c r="L68" s="1012"/>
      <c r="M68" s="1012"/>
      <c r="N68" s="1012"/>
      <c r="O68" s="1012"/>
      <c r="P68" s="1013"/>
      <c r="Q68" s="1014">
        <v>400</v>
      </c>
      <c r="R68" s="1008"/>
      <c r="S68" s="1008"/>
      <c r="T68" s="1008"/>
      <c r="U68" s="1008"/>
      <c r="V68" s="1008">
        <v>386</v>
      </c>
      <c r="W68" s="1008"/>
      <c r="X68" s="1008"/>
      <c r="Y68" s="1008"/>
      <c r="Z68" s="1008"/>
      <c r="AA68" s="1008">
        <v>13</v>
      </c>
      <c r="AB68" s="1008"/>
      <c r="AC68" s="1008"/>
      <c r="AD68" s="1008"/>
      <c r="AE68" s="1008"/>
      <c r="AF68" s="1008">
        <v>13</v>
      </c>
      <c r="AG68" s="1008"/>
      <c r="AH68" s="1008"/>
      <c r="AI68" s="1008"/>
      <c r="AJ68" s="1008"/>
      <c r="AK68" s="1008">
        <v>84</v>
      </c>
      <c r="AL68" s="1008"/>
      <c r="AM68" s="1008"/>
      <c r="AN68" s="1008"/>
      <c r="AO68" s="1008"/>
      <c r="AP68" s="1008" t="s">
        <v>568</v>
      </c>
      <c r="AQ68" s="1008"/>
      <c r="AR68" s="1008"/>
      <c r="AS68" s="1008"/>
      <c r="AT68" s="1008"/>
      <c r="AU68" s="1008" t="s">
        <v>568</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547</v>
      </c>
      <c r="C69" s="1001"/>
      <c r="D69" s="1001"/>
      <c r="E69" s="1001"/>
      <c r="F69" s="1001"/>
      <c r="G69" s="1001"/>
      <c r="H69" s="1001"/>
      <c r="I69" s="1001"/>
      <c r="J69" s="1001"/>
      <c r="K69" s="1001"/>
      <c r="L69" s="1001"/>
      <c r="M69" s="1001"/>
      <c r="N69" s="1001"/>
      <c r="O69" s="1001"/>
      <c r="P69" s="1002"/>
      <c r="Q69" s="1003">
        <v>63</v>
      </c>
      <c r="R69" s="997"/>
      <c r="S69" s="997"/>
      <c r="T69" s="997"/>
      <c r="U69" s="997"/>
      <c r="V69" s="997">
        <v>62</v>
      </c>
      <c r="W69" s="997"/>
      <c r="X69" s="997"/>
      <c r="Y69" s="997"/>
      <c r="Z69" s="997"/>
      <c r="AA69" s="997">
        <v>1</v>
      </c>
      <c r="AB69" s="997"/>
      <c r="AC69" s="997"/>
      <c r="AD69" s="997"/>
      <c r="AE69" s="997"/>
      <c r="AF69" s="997">
        <v>1</v>
      </c>
      <c r="AG69" s="997"/>
      <c r="AH69" s="997"/>
      <c r="AI69" s="997"/>
      <c r="AJ69" s="997"/>
      <c r="AK69" s="997" t="s">
        <v>568</v>
      </c>
      <c r="AL69" s="997"/>
      <c r="AM69" s="997"/>
      <c r="AN69" s="997"/>
      <c r="AO69" s="997"/>
      <c r="AP69" s="997" t="s">
        <v>568</v>
      </c>
      <c r="AQ69" s="997"/>
      <c r="AR69" s="997"/>
      <c r="AS69" s="997"/>
      <c r="AT69" s="997"/>
      <c r="AU69" s="997" t="s">
        <v>568</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548</v>
      </c>
      <c r="C70" s="1001"/>
      <c r="D70" s="1001"/>
      <c r="E70" s="1001"/>
      <c r="F70" s="1001"/>
      <c r="G70" s="1001"/>
      <c r="H70" s="1001"/>
      <c r="I70" s="1001"/>
      <c r="J70" s="1001"/>
      <c r="K70" s="1001"/>
      <c r="L70" s="1001"/>
      <c r="M70" s="1001"/>
      <c r="N70" s="1001"/>
      <c r="O70" s="1001"/>
      <c r="P70" s="1002"/>
      <c r="Q70" s="1003">
        <v>49</v>
      </c>
      <c r="R70" s="997"/>
      <c r="S70" s="997"/>
      <c r="T70" s="997"/>
      <c r="U70" s="997"/>
      <c r="V70" s="997">
        <v>48</v>
      </c>
      <c r="W70" s="997"/>
      <c r="X70" s="997"/>
      <c r="Y70" s="997"/>
      <c r="Z70" s="997"/>
      <c r="AA70" s="997">
        <v>1</v>
      </c>
      <c r="AB70" s="997"/>
      <c r="AC70" s="997"/>
      <c r="AD70" s="997"/>
      <c r="AE70" s="997"/>
      <c r="AF70" s="997">
        <v>1</v>
      </c>
      <c r="AG70" s="997"/>
      <c r="AH70" s="997"/>
      <c r="AI70" s="997"/>
      <c r="AJ70" s="997"/>
      <c r="AK70" s="997" t="s">
        <v>568</v>
      </c>
      <c r="AL70" s="997"/>
      <c r="AM70" s="997"/>
      <c r="AN70" s="997"/>
      <c r="AO70" s="997"/>
      <c r="AP70" s="997" t="s">
        <v>568</v>
      </c>
      <c r="AQ70" s="997"/>
      <c r="AR70" s="997"/>
      <c r="AS70" s="997"/>
      <c r="AT70" s="997"/>
      <c r="AU70" s="997" t="s">
        <v>568</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549</v>
      </c>
      <c r="C71" s="1001"/>
      <c r="D71" s="1001"/>
      <c r="E71" s="1001"/>
      <c r="F71" s="1001"/>
      <c r="G71" s="1001"/>
      <c r="H71" s="1001"/>
      <c r="I71" s="1001"/>
      <c r="J71" s="1001"/>
      <c r="K71" s="1001"/>
      <c r="L71" s="1001"/>
      <c r="M71" s="1001"/>
      <c r="N71" s="1001"/>
      <c r="O71" s="1001"/>
      <c r="P71" s="1002"/>
      <c r="Q71" s="1003">
        <v>8</v>
      </c>
      <c r="R71" s="997"/>
      <c r="S71" s="997"/>
      <c r="T71" s="997"/>
      <c r="U71" s="997"/>
      <c r="V71" s="997">
        <v>6</v>
      </c>
      <c r="W71" s="997"/>
      <c r="X71" s="997"/>
      <c r="Y71" s="997"/>
      <c r="Z71" s="997"/>
      <c r="AA71" s="997">
        <v>1</v>
      </c>
      <c r="AB71" s="997"/>
      <c r="AC71" s="997"/>
      <c r="AD71" s="997"/>
      <c r="AE71" s="997"/>
      <c r="AF71" s="997">
        <v>1</v>
      </c>
      <c r="AG71" s="997"/>
      <c r="AH71" s="997"/>
      <c r="AI71" s="997"/>
      <c r="AJ71" s="997"/>
      <c r="AK71" s="997" t="s">
        <v>568</v>
      </c>
      <c r="AL71" s="997"/>
      <c r="AM71" s="997"/>
      <c r="AN71" s="997"/>
      <c r="AO71" s="997"/>
      <c r="AP71" s="997" t="s">
        <v>568</v>
      </c>
      <c r="AQ71" s="997"/>
      <c r="AR71" s="997"/>
      <c r="AS71" s="997"/>
      <c r="AT71" s="997"/>
      <c r="AU71" s="997" t="s">
        <v>568</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550</v>
      </c>
      <c r="C72" s="1001"/>
      <c r="D72" s="1001"/>
      <c r="E72" s="1001"/>
      <c r="F72" s="1001"/>
      <c r="G72" s="1001"/>
      <c r="H72" s="1001"/>
      <c r="I72" s="1001"/>
      <c r="J72" s="1001"/>
      <c r="K72" s="1001"/>
      <c r="L72" s="1001"/>
      <c r="M72" s="1001"/>
      <c r="N72" s="1001"/>
      <c r="O72" s="1001"/>
      <c r="P72" s="1002"/>
      <c r="Q72" s="1003">
        <v>6256</v>
      </c>
      <c r="R72" s="997"/>
      <c r="S72" s="997"/>
      <c r="T72" s="997"/>
      <c r="U72" s="997"/>
      <c r="V72" s="997">
        <v>5232</v>
      </c>
      <c r="W72" s="997"/>
      <c r="X72" s="997"/>
      <c r="Y72" s="997"/>
      <c r="Z72" s="997"/>
      <c r="AA72" s="997">
        <v>1024</v>
      </c>
      <c r="AB72" s="997"/>
      <c r="AC72" s="997"/>
      <c r="AD72" s="997"/>
      <c r="AE72" s="997"/>
      <c r="AF72" s="997">
        <v>1024</v>
      </c>
      <c r="AG72" s="997"/>
      <c r="AH72" s="997"/>
      <c r="AI72" s="997"/>
      <c r="AJ72" s="997"/>
      <c r="AK72" s="997">
        <v>16</v>
      </c>
      <c r="AL72" s="997"/>
      <c r="AM72" s="997"/>
      <c r="AN72" s="997"/>
      <c r="AO72" s="997"/>
      <c r="AP72" s="997" t="s">
        <v>568</v>
      </c>
      <c r="AQ72" s="997"/>
      <c r="AR72" s="997"/>
      <c r="AS72" s="997"/>
      <c r="AT72" s="997"/>
      <c r="AU72" s="997" t="s">
        <v>568</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t="s">
        <v>551</v>
      </c>
      <c r="C73" s="1001"/>
      <c r="D73" s="1001"/>
      <c r="E73" s="1001"/>
      <c r="F73" s="1001"/>
      <c r="G73" s="1001"/>
      <c r="H73" s="1001"/>
      <c r="I73" s="1001"/>
      <c r="J73" s="1001"/>
      <c r="K73" s="1001"/>
      <c r="L73" s="1001"/>
      <c r="M73" s="1001"/>
      <c r="N73" s="1001"/>
      <c r="O73" s="1001"/>
      <c r="P73" s="1002"/>
      <c r="Q73" s="1003">
        <v>124</v>
      </c>
      <c r="R73" s="997"/>
      <c r="S73" s="997"/>
      <c r="T73" s="997"/>
      <c r="U73" s="997"/>
      <c r="V73" s="997">
        <v>117</v>
      </c>
      <c r="W73" s="997"/>
      <c r="X73" s="997"/>
      <c r="Y73" s="997"/>
      <c r="Z73" s="997"/>
      <c r="AA73" s="997">
        <v>8</v>
      </c>
      <c r="AB73" s="997"/>
      <c r="AC73" s="997"/>
      <c r="AD73" s="997"/>
      <c r="AE73" s="997"/>
      <c r="AF73" s="997">
        <v>8</v>
      </c>
      <c r="AG73" s="997"/>
      <c r="AH73" s="997"/>
      <c r="AI73" s="997"/>
      <c r="AJ73" s="997"/>
      <c r="AK73" s="997" t="s">
        <v>568</v>
      </c>
      <c r="AL73" s="997"/>
      <c r="AM73" s="997"/>
      <c r="AN73" s="997"/>
      <c r="AO73" s="997"/>
      <c r="AP73" s="997">
        <v>1794</v>
      </c>
      <c r="AQ73" s="997"/>
      <c r="AR73" s="997"/>
      <c r="AS73" s="997"/>
      <c r="AT73" s="997"/>
      <c r="AU73" s="997">
        <v>124</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t="s">
        <v>552</v>
      </c>
      <c r="C74" s="1001"/>
      <c r="D74" s="1001"/>
      <c r="E74" s="1001"/>
      <c r="F74" s="1001"/>
      <c r="G74" s="1001"/>
      <c r="H74" s="1001"/>
      <c r="I74" s="1001"/>
      <c r="J74" s="1001"/>
      <c r="K74" s="1001"/>
      <c r="L74" s="1001"/>
      <c r="M74" s="1001"/>
      <c r="N74" s="1001"/>
      <c r="O74" s="1001"/>
      <c r="P74" s="1002"/>
      <c r="Q74" s="1003">
        <v>4</v>
      </c>
      <c r="R74" s="997"/>
      <c r="S74" s="997"/>
      <c r="T74" s="997"/>
      <c r="U74" s="997"/>
      <c r="V74" s="997">
        <v>2</v>
      </c>
      <c r="W74" s="997"/>
      <c r="X74" s="997"/>
      <c r="Y74" s="997"/>
      <c r="Z74" s="997"/>
      <c r="AA74" s="997">
        <v>2</v>
      </c>
      <c r="AB74" s="997"/>
      <c r="AC74" s="997"/>
      <c r="AD74" s="997"/>
      <c r="AE74" s="997"/>
      <c r="AF74" s="997">
        <v>2</v>
      </c>
      <c r="AG74" s="997"/>
      <c r="AH74" s="997"/>
      <c r="AI74" s="997"/>
      <c r="AJ74" s="997"/>
      <c r="AK74" s="997">
        <v>0</v>
      </c>
      <c r="AL74" s="997"/>
      <c r="AM74" s="997"/>
      <c r="AN74" s="997"/>
      <c r="AO74" s="997"/>
      <c r="AP74" s="997" t="s">
        <v>568</v>
      </c>
      <c r="AQ74" s="997"/>
      <c r="AR74" s="997"/>
      <c r="AS74" s="997"/>
      <c r="AT74" s="997"/>
      <c r="AU74" s="997" t="s">
        <v>568</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t="s">
        <v>553</v>
      </c>
      <c r="C75" s="1001"/>
      <c r="D75" s="1001"/>
      <c r="E75" s="1001"/>
      <c r="F75" s="1001"/>
      <c r="G75" s="1001"/>
      <c r="H75" s="1001"/>
      <c r="I75" s="1001"/>
      <c r="J75" s="1001"/>
      <c r="K75" s="1001"/>
      <c r="L75" s="1001"/>
      <c r="M75" s="1001"/>
      <c r="N75" s="1001"/>
      <c r="O75" s="1001"/>
      <c r="P75" s="1002"/>
      <c r="Q75" s="1004">
        <v>237</v>
      </c>
      <c r="R75" s="1005"/>
      <c r="S75" s="1005"/>
      <c r="T75" s="1005"/>
      <c r="U75" s="1006"/>
      <c r="V75" s="1007">
        <v>151</v>
      </c>
      <c r="W75" s="1005"/>
      <c r="X75" s="1005"/>
      <c r="Y75" s="1005"/>
      <c r="Z75" s="1006"/>
      <c r="AA75" s="1007">
        <v>87</v>
      </c>
      <c r="AB75" s="1005"/>
      <c r="AC75" s="1005"/>
      <c r="AD75" s="1005"/>
      <c r="AE75" s="1006"/>
      <c r="AF75" s="1007">
        <v>87</v>
      </c>
      <c r="AG75" s="1005"/>
      <c r="AH75" s="1005"/>
      <c r="AI75" s="1005"/>
      <c r="AJ75" s="1006"/>
      <c r="AK75" s="1007" t="s">
        <v>568</v>
      </c>
      <c r="AL75" s="1005"/>
      <c r="AM75" s="1005"/>
      <c r="AN75" s="1005"/>
      <c r="AO75" s="1006"/>
      <c r="AP75" s="1007" t="s">
        <v>568</v>
      </c>
      <c r="AQ75" s="1005"/>
      <c r="AR75" s="1005"/>
      <c r="AS75" s="1005"/>
      <c r="AT75" s="1006"/>
      <c r="AU75" s="1007" t="s">
        <v>568</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t="s">
        <v>554</v>
      </c>
      <c r="C76" s="1001"/>
      <c r="D76" s="1001"/>
      <c r="E76" s="1001"/>
      <c r="F76" s="1001"/>
      <c r="G76" s="1001"/>
      <c r="H76" s="1001"/>
      <c r="I76" s="1001"/>
      <c r="J76" s="1001"/>
      <c r="K76" s="1001"/>
      <c r="L76" s="1001"/>
      <c r="M76" s="1001"/>
      <c r="N76" s="1001"/>
      <c r="O76" s="1001"/>
      <c r="P76" s="1002"/>
      <c r="Q76" s="1004">
        <v>74</v>
      </c>
      <c r="R76" s="1005"/>
      <c r="S76" s="1005"/>
      <c r="T76" s="1005"/>
      <c r="U76" s="1006"/>
      <c r="V76" s="1007">
        <v>37</v>
      </c>
      <c r="W76" s="1005"/>
      <c r="X76" s="1005"/>
      <c r="Y76" s="1005"/>
      <c r="Z76" s="1006"/>
      <c r="AA76" s="1007">
        <v>37</v>
      </c>
      <c r="AB76" s="1005"/>
      <c r="AC76" s="1005"/>
      <c r="AD76" s="1005"/>
      <c r="AE76" s="1006"/>
      <c r="AF76" s="1007">
        <v>37</v>
      </c>
      <c r="AG76" s="1005"/>
      <c r="AH76" s="1005"/>
      <c r="AI76" s="1005"/>
      <c r="AJ76" s="1006"/>
      <c r="AK76" s="1007" t="s">
        <v>568</v>
      </c>
      <c r="AL76" s="1005"/>
      <c r="AM76" s="1005"/>
      <c r="AN76" s="1005"/>
      <c r="AO76" s="1006"/>
      <c r="AP76" s="1007" t="s">
        <v>568</v>
      </c>
      <c r="AQ76" s="1005"/>
      <c r="AR76" s="1005"/>
      <c r="AS76" s="1005"/>
      <c r="AT76" s="1006"/>
      <c r="AU76" s="1007" t="s">
        <v>568</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t="s">
        <v>555</v>
      </c>
      <c r="C77" s="1001"/>
      <c r="D77" s="1001"/>
      <c r="E77" s="1001"/>
      <c r="F77" s="1001"/>
      <c r="G77" s="1001"/>
      <c r="H77" s="1001"/>
      <c r="I77" s="1001"/>
      <c r="J77" s="1001"/>
      <c r="K77" s="1001"/>
      <c r="L77" s="1001"/>
      <c r="M77" s="1001"/>
      <c r="N77" s="1001"/>
      <c r="O77" s="1001"/>
      <c r="P77" s="1002"/>
      <c r="Q77" s="1004">
        <v>179</v>
      </c>
      <c r="R77" s="1005"/>
      <c r="S77" s="1005"/>
      <c r="T77" s="1005"/>
      <c r="U77" s="1006"/>
      <c r="V77" s="1007">
        <v>176</v>
      </c>
      <c r="W77" s="1005"/>
      <c r="X77" s="1005"/>
      <c r="Y77" s="1005"/>
      <c r="Z77" s="1006"/>
      <c r="AA77" s="1007">
        <v>3</v>
      </c>
      <c r="AB77" s="1005"/>
      <c r="AC77" s="1005"/>
      <c r="AD77" s="1005"/>
      <c r="AE77" s="1006"/>
      <c r="AF77" s="1007">
        <v>3</v>
      </c>
      <c r="AG77" s="1005"/>
      <c r="AH77" s="1005"/>
      <c r="AI77" s="1005"/>
      <c r="AJ77" s="1006"/>
      <c r="AK77" s="1007" t="s">
        <v>568</v>
      </c>
      <c r="AL77" s="1005"/>
      <c r="AM77" s="1005"/>
      <c r="AN77" s="1005"/>
      <c r="AO77" s="1006"/>
      <c r="AP77" s="1007" t="s">
        <v>568</v>
      </c>
      <c r="AQ77" s="1005"/>
      <c r="AR77" s="1005"/>
      <c r="AS77" s="1005"/>
      <c r="AT77" s="1006"/>
      <c r="AU77" s="1007" t="s">
        <v>568</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t="s">
        <v>556</v>
      </c>
      <c r="C78" s="1001"/>
      <c r="D78" s="1001"/>
      <c r="E78" s="1001"/>
      <c r="F78" s="1001"/>
      <c r="G78" s="1001"/>
      <c r="H78" s="1001"/>
      <c r="I78" s="1001"/>
      <c r="J78" s="1001"/>
      <c r="K78" s="1001"/>
      <c r="L78" s="1001"/>
      <c r="M78" s="1001"/>
      <c r="N78" s="1001"/>
      <c r="O78" s="1001"/>
      <c r="P78" s="1002"/>
      <c r="Q78" s="1003">
        <v>206788</v>
      </c>
      <c r="R78" s="997"/>
      <c r="S78" s="997"/>
      <c r="T78" s="997"/>
      <c r="U78" s="997"/>
      <c r="V78" s="997">
        <v>199254</v>
      </c>
      <c r="W78" s="997"/>
      <c r="X78" s="997"/>
      <c r="Y78" s="997"/>
      <c r="Z78" s="997"/>
      <c r="AA78" s="997">
        <v>7534</v>
      </c>
      <c r="AB78" s="997"/>
      <c r="AC78" s="997"/>
      <c r="AD78" s="997"/>
      <c r="AE78" s="997"/>
      <c r="AF78" s="997">
        <v>7534</v>
      </c>
      <c r="AG78" s="997"/>
      <c r="AH78" s="997"/>
      <c r="AI78" s="997"/>
      <c r="AJ78" s="997"/>
      <c r="AK78" s="997">
        <v>168</v>
      </c>
      <c r="AL78" s="997"/>
      <c r="AM78" s="997"/>
      <c r="AN78" s="997"/>
      <c r="AO78" s="997"/>
      <c r="AP78" s="997" t="s">
        <v>568</v>
      </c>
      <c r="AQ78" s="997"/>
      <c r="AR78" s="997"/>
      <c r="AS78" s="997"/>
      <c r="AT78" s="997"/>
      <c r="AU78" s="997" t="s">
        <v>568</v>
      </c>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363</v>
      </c>
      <c r="B88" s="970" t="s">
        <v>394</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8711</v>
      </c>
      <c r="AG88" s="985"/>
      <c r="AH88" s="985"/>
      <c r="AI88" s="985"/>
      <c r="AJ88" s="985"/>
      <c r="AK88" s="989"/>
      <c r="AL88" s="989"/>
      <c r="AM88" s="989"/>
      <c r="AN88" s="989"/>
      <c r="AO88" s="989"/>
      <c r="AP88" s="985">
        <v>1794</v>
      </c>
      <c r="AQ88" s="985"/>
      <c r="AR88" s="985"/>
      <c r="AS88" s="985"/>
      <c r="AT88" s="985"/>
      <c r="AU88" s="985">
        <v>124</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70" t="s">
        <v>395</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1111</v>
      </c>
      <c r="CS102" s="977"/>
      <c r="CT102" s="977"/>
      <c r="CU102" s="977"/>
      <c r="CV102" s="978"/>
      <c r="CW102" s="976">
        <v>31</v>
      </c>
      <c r="CX102" s="977"/>
      <c r="CY102" s="977"/>
      <c r="CZ102" s="977"/>
      <c r="DA102" s="978"/>
      <c r="DB102" s="976" t="s">
        <v>568</v>
      </c>
      <c r="DC102" s="977"/>
      <c r="DD102" s="977"/>
      <c r="DE102" s="977"/>
      <c r="DF102" s="978"/>
      <c r="DG102" s="976">
        <v>5600</v>
      </c>
      <c r="DH102" s="977"/>
      <c r="DI102" s="977"/>
      <c r="DJ102" s="977"/>
      <c r="DK102" s="978"/>
      <c r="DL102" s="976" t="s">
        <v>568</v>
      </c>
      <c r="DM102" s="977"/>
      <c r="DN102" s="977"/>
      <c r="DO102" s="977"/>
      <c r="DP102" s="978"/>
      <c r="DQ102" s="976">
        <v>1410</v>
      </c>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396</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397</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400</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401</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402</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403</v>
      </c>
      <c r="AB109" s="918"/>
      <c r="AC109" s="918"/>
      <c r="AD109" s="918"/>
      <c r="AE109" s="919"/>
      <c r="AF109" s="920" t="s">
        <v>282</v>
      </c>
      <c r="AG109" s="918"/>
      <c r="AH109" s="918"/>
      <c r="AI109" s="918"/>
      <c r="AJ109" s="919"/>
      <c r="AK109" s="920" t="s">
        <v>281</v>
      </c>
      <c r="AL109" s="918"/>
      <c r="AM109" s="918"/>
      <c r="AN109" s="918"/>
      <c r="AO109" s="919"/>
      <c r="AP109" s="920" t="s">
        <v>404</v>
      </c>
      <c r="AQ109" s="918"/>
      <c r="AR109" s="918"/>
      <c r="AS109" s="918"/>
      <c r="AT109" s="949"/>
      <c r="AU109" s="917" t="s">
        <v>402</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403</v>
      </c>
      <c r="BR109" s="918"/>
      <c r="BS109" s="918"/>
      <c r="BT109" s="918"/>
      <c r="BU109" s="919"/>
      <c r="BV109" s="920" t="s">
        <v>282</v>
      </c>
      <c r="BW109" s="918"/>
      <c r="BX109" s="918"/>
      <c r="BY109" s="918"/>
      <c r="BZ109" s="919"/>
      <c r="CA109" s="920" t="s">
        <v>281</v>
      </c>
      <c r="CB109" s="918"/>
      <c r="CC109" s="918"/>
      <c r="CD109" s="918"/>
      <c r="CE109" s="919"/>
      <c r="CF109" s="958" t="s">
        <v>404</v>
      </c>
      <c r="CG109" s="958"/>
      <c r="CH109" s="958"/>
      <c r="CI109" s="958"/>
      <c r="CJ109" s="958"/>
      <c r="CK109" s="920" t="s">
        <v>405</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403</v>
      </c>
      <c r="DH109" s="918"/>
      <c r="DI109" s="918"/>
      <c r="DJ109" s="918"/>
      <c r="DK109" s="919"/>
      <c r="DL109" s="920" t="s">
        <v>282</v>
      </c>
      <c r="DM109" s="918"/>
      <c r="DN109" s="918"/>
      <c r="DO109" s="918"/>
      <c r="DP109" s="919"/>
      <c r="DQ109" s="920" t="s">
        <v>281</v>
      </c>
      <c r="DR109" s="918"/>
      <c r="DS109" s="918"/>
      <c r="DT109" s="918"/>
      <c r="DU109" s="919"/>
      <c r="DV109" s="920" t="s">
        <v>404</v>
      </c>
      <c r="DW109" s="918"/>
      <c r="DX109" s="918"/>
      <c r="DY109" s="918"/>
      <c r="DZ109" s="949"/>
    </row>
    <row r="110" spans="1:131" s="197" customFormat="1" ht="26.25" customHeight="1" x14ac:dyDescent="0.15">
      <c r="A110" s="787" t="s">
        <v>406</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11070072</v>
      </c>
      <c r="AB110" s="903"/>
      <c r="AC110" s="903"/>
      <c r="AD110" s="903"/>
      <c r="AE110" s="904"/>
      <c r="AF110" s="905">
        <v>10706844</v>
      </c>
      <c r="AG110" s="903"/>
      <c r="AH110" s="903"/>
      <c r="AI110" s="903"/>
      <c r="AJ110" s="904"/>
      <c r="AK110" s="905">
        <v>9591876</v>
      </c>
      <c r="AL110" s="903"/>
      <c r="AM110" s="903"/>
      <c r="AN110" s="903"/>
      <c r="AO110" s="904"/>
      <c r="AP110" s="906">
        <v>16.7</v>
      </c>
      <c r="AQ110" s="907"/>
      <c r="AR110" s="907"/>
      <c r="AS110" s="907"/>
      <c r="AT110" s="908"/>
      <c r="AU110" s="950" t="s">
        <v>61</v>
      </c>
      <c r="AV110" s="951"/>
      <c r="AW110" s="951"/>
      <c r="AX110" s="951"/>
      <c r="AY110" s="952"/>
      <c r="AZ110" s="846" t="s">
        <v>407</v>
      </c>
      <c r="BA110" s="788"/>
      <c r="BB110" s="788"/>
      <c r="BC110" s="788"/>
      <c r="BD110" s="788"/>
      <c r="BE110" s="788"/>
      <c r="BF110" s="788"/>
      <c r="BG110" s="788"/>
      <c r="BH110" s="788"/>
      <c r="BI110" s="788"/>
      <c r="BJ110" s="788"/>
      <c r="BK110" s="788"/>
      <c r="BL110" s="788"/>
      <c r="BM110" s="788"/>
      <c r="BN110" s="788"/>
      <c r="BO110" s="788"/>
      <c r="BP110" s="789"/>
      <c r="BQ110" s="829">
        <v>94580758</v>
      </c>
      <c r="BR110" s="830"/>
      <c r="BS110" s="830"/>
      <c r="BT110" s="830"/>
      <c r="BU110" s="830"/>
      <c r="BV110" s="830">
        <v>97134748</v>
      </c>
      <c r="BW110" s="830"/>
      <c r="BX110" s="830"/>
      <c r="BY110" s="830"/>
      <c r="BZ110" s="830"/>
      <c r="CA110" s="830">
        <v>102664305</v>
      </c>
      <c r="CB110" s="830"/>
      <c r="CC110" s="830"/>
      <c r="CD110" s="830"/>
      <c r="CE110" s="830"/>
      <c r="CF110" s="891">
        <v>178.6</v>
      </c>
      <c r="CG110" s="892"/>
      <c r="CH110" s="892"/>
      <c r="CI110" s="892"/>
      <c r="CJ110" s="892"/>
      <c r="CK110" s="946" t="s">
        <v>408</v>
      </c>
      <c r="CL110" s="894"/>
      <c r="CM110" s="899" t="s">
        <v>409</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v>2240697</v>
      </c>
      <c r="DH110" s="830"/>
      <c r="DI110" s="830"/>
      <c r="DJ110" s="830"/>
      <c r="DK110" s="830"/>
      <c r="DL110" s="830" t="s">
        <v>410</v>
      </c>
      <c r="DM110" s="830"/>
      <c r="DN110" s="830"/>
      <c r="DO110" s="830"/>
      <c r="DP110" s="830"/>
      <c r="DQ110" s="830" t="s">
        <v>410</v>
      </c>
      <c r="DR110" s="830"/>
      <c r="DS110" s="830"/>
      <c r="DT110" s="830"/>
      <c r="DU110" s="830"/>
      <c r="DV110" s="831" t="s">
        <v>410</v>
      </c>
      <c r="DW110" s="831"/>
      <c r="DX110" s="831"/>
      <c r="DY110" s="831"/>
      <c r="DZ110" s="832"/>
    </row>
    <row r="111" spans="1:131" s="197" customFormat="1" ht="26.25" customHeight="1" x14ac:dyDescent="0.15">
      <c r="A111" s="808" t="s">
        <v>411</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110</v>
      </c>
      <c r="AB111" s="939"/>
      <c r="AC111" s="939"/>
      <c r="AD111" s="939"/>
      <c r="AE111" s="940"/>
      <c r="AF111" s="941" t="s">
        <v>110</v>
      </c>
      <c r="AG111" s="939"/>
      <c r="AH111" s="939"/>
      <c r="AI111" s="939"/>
      <c r="AJ111" s="940"/>
      <c r="AK111" s="941" t="s">
        <v>110</v>
      </c>
      <c r="AL111" s="939"/>
      <c r="AM111" s="939"/>
      <c r="AN111" s="939"/>
      <c r="AO111" s="940"/>
      <c r="AP111" s="942" t="s">
        <v>110</v>
      </c>
      <c r="AQ111" s="943"/>
      <c r="AR111" s="943"/>
      <c r="AS111" s="943"/>
      <c r="AT111" s="944"/>
      <c r="AU111" s="953"/>
      <c r="AV111" s="954"/>
      <c r="AW111" s="954"/>
      <c r="AX111" s="954"/>
      <c r="AY111" s="955"/>
      <c r="AZ111" s="797" t="s">
        <v>412</v>
      </c>
      <c r="BA111" s="798"/>
      <c r="BB111" s="798"/>
      <c r="BC111" s="798"/>
      <c r="BD111" s="798"/>
      <c r="BE111" s="798"/>
      <c r="BF111" s="798"/>
      <c r="BG111" s="798"/>
      <c r="BH111" s="798"/>
      <c r="BI111" s="798"/>
      <c r="BJ111" s="798"/>
      <c r="BK111" s="798"/>
      <c r="BL111" s="798"/>
      <c r="BM111" s="798"/>
      <c r="BN111" s="798"/>
      <c r="BO111" s="798"/>
      <c r="BP111" s="799"/>
      <c r="BQ111" s="800">
        <v>3803556</v>
      </c>
      <c r="BR111" s="801"/>
      <c r="BS111" s="801"/>
      <c r="BT111" s="801"/>
      <c r="BU111" s="801"/>
      <c r="BV111" s="801">
        <v>1353093</v>
      </c>
      <c r="BW111" s="801"/>
      <c r="BX111" s="801"/>
      <c r="BY111" s="801"/>
      <c r="BZ111" s="801"/>
      <c r="CA111" s="801">
        <v>1215715</v>
      </c>
      <c r="CB111" s="801"/>
      <c r="CC111" s="801"/>
      <c r="CD111" s="801"/>
      <c r="CE111" s="801"/>
      <c r="CF111" s="878">
        <v>2.1</v>
      </c>
      <c r="CG111" s="879"/>
      <c r="CH111" s="879"/>
      <c r="CI111" s="879"/>
      <c r="CJ111" s="879"/>
      <c r="CK111" s="947"/>
      <c r="CL111" s="896"/>
      <c r="CM111" s="833" t="s">
        <v>413</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110</v>
      </c>
      <c r="DH111" s="801"/>
      <c r="DI111" s="801"/>
      <c r="DJ111" s="801"/>
      <c r="DK111" s="801"/>
      <c r="DL111" s="801" t="s">
        <v>110</v>
      </c>
      <c r="DM111" s="801"/>
      <c r="DN111" s="801"/>
      <c r="DO111" s="801"/>
      <c r="DP111" s="801"/>
      <c r="DQ111" s="801" t="s">
        <v>110</v>
      </c>
      <c r="DR111" s="801"/>
      <c r="DS111" s="801"/>
      <c r="DT111" s="801"/>
      <c r="DU111" s="801"/>
      <c r="DV111" s="853" t="s">
        <v>110</v>
      </c>
      <c r="DW111" s="853"/>
      <c r="DX111" s="853"/>
      <c r="DY111" s="853"/>
      <c r="DZ111" s="854"/>
    </row>
    <row r="112" spans="1:131" s="197" customFormat="1" ht="26.25" customHeight="1" x14ac:dyDescent="0.15">
      <c r="A112" s="932" t="s">
        <v>414</v>
      </c>
      <c r="B112" s="933"/>
      <c r="C112" s="798" t="s">
        <v>415</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110</v>
      </c>
      <c r="AB112" s="814"/>
      <c r="AC112" s="814"/>
      <c r="AD112" s="814"/>
      <c r="AE112" s="815"/>
      <c r="AF112" s="816" t="s">
        <v>110</v>
      </c>
      <c r="AG112" s="814"/>
      <c r="AH112" s="814"/>
      <c r="AI112" s="814"/>
      <c r="AJ112" s="815"/>
      <c r="AK112" s="816" t="s">
        <v>110</v>
      </c>
      <c r="AL112" s="814"/>
      <c r="AM112" s="814"/>
      <c r="AN112" s="814"/>
      <c r="AO112" s="815"/>
      <c r="AP112" s="784" t="s">
        <v>110</v>
      </c>
      <c r="AQ112" s="785"/>
      <c r="AR112" s="785"/>
      <c r="AS112" s="785"/>
      <c r="AT112" s="786"/>
      <c r="AU112" s="953"/>
      <c r="AV112" s="954"/>
      <c r="AW112" s="954"/>
      <c r="AX112" s="954"/>
      <c r="AY112" s="955"/>
      <c r="AZ112" s="797" t="s">
        <v>416</v>
      </c>
      <c r="BA112" s="798"/>
      <c r="BB112" s="798"/>
      <c r="BC112" s="798"/>
      <c r="BD112" s="798"/>
      <c r="BE112" s="798"/>
      <c r="BF112" s="798"/>
      <c r="BG112" s="798"/>
      <c r="BH112" s="798"/>
      <c r="BI112" s="798"/>
      <c r="BJ112" s="798"/>
      <c r="BK112" s="798"/>
      <c r="BL112" s="798"/>
      <c r="BM112" s="798"/>
      <c r="BN112" s="798"/>
      <c r="BO112" s="798"/>
      <c r="BP112" s="799"/>
      <c r="BQ112" s="800">
        <v>72809497</v>
      </c>
      <c r="BR112" s="801"/>
      <c r="BS112" s="801"/>
      <c r="BT112" s="801"/>
      <c r="BU112" s="801"/>
      <c r="BV112" s="801">
        <v>71484751</v>
      </c>
      <c r="BW112" s="801"/>
      <c r="BX112" s="801"/>
      <c r="BY112" s="801"/>
      <c r="BZ112" s="801"/>
      <c r="CA112" s="801">
        <v>71567899</v>
      </c>
      <c r="CB112" s="801"/>
      <c r="CC112" s="801"/>
      <c r="CD112" s="801"/>
      <c r="CE112" s="801"/>
      <c r="CF112" s="878">
        <v>124.5</v>
      </c>
      <c r="CG112" s="879"/>
      <c r="CH112" s="879"/>
      <c r="CI112" s="879"/>
      <c r="CJ112" s="879"/>
      <c r="CK112" s="947"/>
      <c r="CL112" s="896"/>
      <c r="CM112" s="833" t="s">
        <v>417</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v>156340</v>
      </c>
      <c r="DH112" s="801"/>
      <c r="DI112" s="801"/>
      <c r="DJ112" s="801"/>
      <c r="DK112" s="801"/>
      <c r="DL112" s="801">
        <v>46665</v>
      </c>
      <c r="DM112" s="801"/>
      <c r="DN112" s="801"/>
      <c r="DO112" s="801"/>
      <c r="DP112" s="801"/>
      <c r="DQ112" s="801" t="s">
        <v>110</v>
      </c>
      <c r="DR112" s="801"/>
      <c r="DS112" s="801"/>
      <c r="DT112" s="801"/>
      <c r="DU112" s="801"/>
      <c r="DV112" s="853" t="s">
        <v>110</v>
      </c>
      <c r="DW112" s="853"/>
      <c r="DX112" s="853"/>
      <c r="DY112" s="853"/>
      <c r="DZ112" s="854"/>
    </row>
    <row r="113" spans="1:130" s="197" customFormat="1" ht="26.25" customHeight="1" x14ac:dyDescent="0.15">
      <c r="A113" s="934"/>
      <c r="B113" s="935"/>
      <c r="C113" s="798" t="s">
        <v>418</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4760401</v>
      </c>
      <c r="AB113" s="939"/>
      <c r="AC113" s="939"/>
      <c r="AD113" s="939"/>
      <c r="AE113" s="940"/>
      <c r="AF113" s="941">
        <v>4908236</v>
      </c>
      <c r="AG113" s="939"/>
      <c r="AH113" s="939"/>
      <c r="AI113" s="939"/>
      <c r="AJ113" s="940"/>
      <c r="AK113" s="941">
        <v>5412811</v>
      </c>
      <c r="AL113" s="939"/>
      <c r="AM113" s="939"/>
      <c r="AN113" s="939"/>
      <c r="AO113" s="940"/>
      <c r="AP113" s="942">
        <v>9.4</v>
      </c>
      <c r="AQ113" s="943"/>
      <c r="AR113" s="943"/>
      <c r="AS113" s="943"/>
      <c r="AT113" s="944"/>
      <c r="AU113" s="953"/>
      <c r="AV113" s="954"/>
      <c r="AW113" s="954"/>
      <c r="AX113" s="954"/>
      <c r="AY113" s="955"/>
      <c r="AZ113" s="797" t="s">
        <v>419</v>
      </c>
      <c r="BA113" s="798"/>
      <c r="BB113" s="798"/>
      <c r="BC113" s="798"/>
      <c r="BD113" s="798"/>
      <c r="BE113" s="798"/>
      <c r="BF113" s="798"/>
      <c r="BG113" s="798"/>
      <c r="BH113" s="798"/>
      <c r="BI113" s="798"/>
      <c r="BJ113" s="798"/>
      <c r="BK113" s="798"/>
      <c r="BL113" s="798"/>
      <c r="BM113" s="798"/>
      <c r="BN113" s="798"/>
      <c r="BO113" s="798"/>
      <c r="BP113" s="799"/>
      <c r="BQ113" s="800">
        <v>69000</v>
      </c>
      <c r="BR113" s="801"/>
      <c r="BS113" s="801"/>
      <c r="BT113" s="801"/>
      <c r="BU113" s="801"/>
      <c r="BV113" s="801">
        <v>131307</v>
      </c>
      <c r="BW113" s="801"/>
      <c r="BX113" s="801"/>
      <c r="BY113" s="801"/>
      <c r="BZ113" s="801"/>
      <c r="CA113" s="801">
        <v>123762</v>
      </c>
      <c r="CB113" s="801"/>
      <c r="CC113" s="801"/>
      <c r="CD113" s="801"/>
      <c r="CE113" s="801"/>
      <c r="CF113" s="878">
        <v>0.2</v>
      </c>
      <c r="CG113" s="879"/>
      <c r="CH113" s="879"/>
      <c r="CI113" s="879"/>
      <c r="CJ113" s="879"/>
      <c r="CK113" s="947"/>
      <c r="CL113" s="896"/>
      <c r="CM113" s="833" t="s">
        <v>420</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110</v>
      </c>
      <c r="DH113" s="814"/>
      <c r="DI113" s="814"/>
      <c r="DJ113" s="814"/>
      <c r="DK113" s="815"/>
      <c r="DL113" s="816" t="s">
        <v>110</v>
      </c>
      <c r="DM113" s="814"/>
      <c r="DN113" s="814"/>
      <c r="DO113" s="814"/>
      <c r="DP113" s="815"/>
      <c r="DQ113" s="816" t="s">
        <v>110</v>
      </c>
      <c r="DR113" s="814"/>
      <c r="DS113" s="814"/>
      <c r="DT113" s="814"/>
      <c r="DU113" s="815"/>
      <c r="DV113" s="784" t="s">
        <v>110</v>
      </c>
      <c r="DW113" s="785"/>
      <c r="DX113" s="785"/>
      <c r="DY113" s="785"/>
      <c r="DZ113" s="786"/>
    </row>
    <row r="114" spans="1:130" s="197" customFormat="1" ht="26.25" customHeight="1" x14ac:dyDescent="0.15">
      <c r="A114" s="934"/>
      <c r="B114" s="935"/>
      <c r="C114" s="798" t="s">
        <v>421</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t="s">
        <v>110</v>
      </c>
      <c r="AB114" s="814"/>
      <c r="AC114" s="814"/>
      <c r="AD114" s="814"/>
      <c r="AE114" s="815"/>
      <c r="AF114" s="816" t="s">
        <v>110</v>
      </c>
      <c r="AG114" s="814"/>
      <c r="AH114" s="814"/>
      <c r="AI114" s="814"/>
      <c r="AJ114" s="815"/>
      <c r="AK114" s="816">
        <v>5428</v>
      </c>
      <c r="AL114" s="814"/>
      <c r="AM114" s="814"/>
      <c r="AN114" s="814"/>
      <c r="AO114" s="815"/>
      <c r="AP114" s="784">
        <v>0</v>
      </c>
      <c r="AQ114" s="785"/>
      <c r="AR114" s="785"/>
      <c r="AS114" s="785"/>
      <c r="AT114" s="786"/>
      <c r="AU114" s="953"/>
      <c r="AV114" s="954"/>
      <c r="AW114" s="954"/>
      <c r="AX114" s="954"/>
      <c r="AY114" s="955"/>
      <c r="AZ114" s="797" t="s">
        <v>422</v>
      </c>
      <c r="BA114" s="798"/>
      <c r="BB114" s="798"/>
      <c r="BC114" s="798"/>
      <c r="BD114" s="798"/>
      <c r="BE114" s="798"/>
      <c r="BF114" s="798"/>
      <c r="BG114" s="798"/>
      <c r="BH114" s="798"/>
      <c r="BI114" s="798"/>
      <c r="BJ114" s="798"/>
      <c r="BK114" s="798"/>
      <c r="BL114" s="798"/>
      <c r="BM114" s="798"/>
      <c r="BN114" s="798"/>
      <c r="BO114" s="798"/>
      <c r="BP114" s="799"/>
      <c r="BQ114" s="800">
        <v>24236348</v>
      </c>
      <c r="BR114" s="801"/>
      <c r="BS114" s="801"/>
      <c r="BT114" s="801"/>
      <c r="BU114" s="801"/>
      <c r="BV114" s="801">
        <v>23560763</v>
      </c>
      <c r="BW114" s="801"/>
      <c r="BX114" s="801"/>
      <c r="BY114" s="801"/>
      <c r="BZ114" s="801"/>
      <c r="CA114" s="801">
        <v>22543529</v>
      </c>
      <c r="CB114" s="801"/>
      <c r="CC114" s="801"/>
      <c r="CD114" s="801"/>
      <c r="CE114" s="801"/>
      <c r="CF114" s="878">
        <v>39.200000000000003</v>
      </c>
      <c r="CG114" s="879"/>
      <c r="CH114" s="879"/>
      <c r="CI114" s="879"/>
      <c r="CJ114" s="879"/>
      <c r="CK114" s="947"/>
      <c r="CL114" s="896"/>
      <c r="CM114" s="833" t="s">
        <v>423</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110</v>
      </c>
      <c r="DH114" s="814"/>
      <c r="DI114" s="814"/>
      <c r="DJ114" s="814"/>
      <c r="DK114" s="815"/>
      <c r="DL114" s="816" t="s">
        <v>110</v>
      </c>
      <c r="DM114" s="814"/>
      <c r="DN114" s="814"/>
      <c r="DO114" s="814"/>
      <c r="DP114" s="815"/>
      <c r="DQ114" s="816" t="s">
        <v>110</v>
      </c>
      <c r="DR114" s="814"/>
      <c r="DS114" s="814"/>
      <c r="DT114" s="814"/>
      <c r="DU114" s="815"/>
      <c r="DV114" s="784" t="s">
        <v>110</v>
      </c>
      <c r="DW114" s="785"/>
      <c r="DX114" s="785"/>
      <c r="DY114" s="785"/>
      <c r="DZ114" s="786"/>
    </row>
    <row r="115" spans="1:130" s="197" customFormat="1" ht="26.25" customHeight="1" x14ac:dyDescent="0.15">
      <c r="A115" s="934"/>
      <c r="B115" s="935"/>
      <c r="C115" s="798" t="s">
        <v>424</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560037</v>
      </c>
      <c r="AB115" s="939"/>
      <c r="AC115" s="939"/>
      <c r="AD115" s="939"/>
      <c r="AE115" s="940"/>
      <c r="AF115" s="941">
        <v>2782580</v>
      </c>
      <c r="AG115" s="939"/>
      <c r="AH115" s="939"/>
      <c r="AI115" s="939"/>
      <c r="AJ115" s="940"/>
      <c r="AK115" s="941">
        <v>357087</v>
      </c>
      <c r="AL115" s="939"/>
      <c r="AM115" s="939"/>
      <c r="AN115" s="939"/>
      <c r="AO115" s="940"/>
      <c r="AP115" s="942">
        <v>0.6</v>
      </c>
      <c r="AQ115" s="943"/>
      <c r="AR115" s="943"/>
      <c r="AS115" s="943"/>
      <c r="AT115" s="944"/>
      <c r="AU115" s="953"/>
      <c r="AV115" s="954"/>
      <c r="AW115" s="954"/>
      <c r="AX115" s="954"/>
      <c r="AY115" s="955"/>
      <c r="AZ115" s="797" t="s">
        <v>425</v>
      </c>
      <c r="BA115" s="798"/>
      <c r="BB115" s="798"/>
      <c r="BC115" s="798"/>
      <c r="BD115" s="798"/>
      <c r="BE115" s="798"/>
      <c r="BF115" s="798"/>
      <c r="BG115" s="798"/>
      <c r="BH115" s="798"/>
      <c r="BI115" s="798"/>
      <c r="BJ115" s="798"/>
      <c r="BK115" s="798"/>
      <c r="BL115" s="798"/>
      <c r="BM115" s="798"/>
      <c r="BN115" s="798"/>
      <c r="BO115" s="798"/>
      <c r="BP115" s="799"/>
      <c r="BQ115" s="800">
        <v>2037407</v>
      </c>
      <c r="BR115" s="801"/>
      <c r="BS115" s="801"/>
      <c r="BT115" s="801"/>
      <c r="BU115" s="801"/>
      <c r="BV115" s="801">
        <v>1830805</v>
      </c>
      <c r="BW115" s="801"/>
      <c r="BX115" s="801"/>
      <c r="BY115" s="801"/>
      <c r="BZ115" s="801"/>
      <c r="CA115" s="801">
        <v>1410342</v>
      </c>
      <c r="CB115" s="801"/>
      <c r="CC115" s="801"/>
      <c r="CD115" s="801"/>
      <c r="CE115" s="801"/>
      <c r="CF115" s="878">
        <v>2.5</v>
      </c>
      <c r="CG115" s="879"/>
      <c r="CH115" s="879"/>
      <c r="CI115" s="879"/>
      <c r="CJ115" s="879"/>
      <c r="CK115" s="947"/>
      <c r="CL115" s="896"/>
      <c r="CM115" s="797" t="s">
        <v>426</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v>801416</v>
      </c>
      <c r="DH115" s="814"/>
      <c r="DI115" s="814"/>
      <c r="DJ115" s="814"/>
      <c r="DK115" s="815"/>
      <c r="DL115" s="816">
        <v>804562</v>
      </c>
      <c r="DM115" s="814"/>
      <c r="DN115" s="814"/>
      <c r="DO115" s="814"/>
      <c r="DP115" s="815"/>
      <c r="DQ115" s="816">
        <v>807091</v>
      </c>
      <c r="DR115" s="814"/>
      <c r="DS115" s="814"/>
      <c r="DT115" s="814"/>
      <c r="DU115" s="815"/>
      <c r="DV115" s="784">
        <v>1.4</v>
      </c>
      <c r="DW115" s="785"/>
      <c r="DX115" s="785"/>
      <c r="DY115" s="785"/>
      <c r="DZ115" s="786"/>
    </row>
    <row r="116" spans="1:130" s="197" customFormat="1" ht="26.25" customHeight="1" x14ac:dyDescent="0.15">
      <c r="A116" s="936"/>
      <c r="B116" s="937"/>
      <c r="C116" s="876" t="s">
        <v>427</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110</v>
      </c>
      <c r="AB116" s="814"/>
      <c r="AC116" s="814"/>
      <c r="AD116" s="814"/>
      <c r="AE116" s="815"/>
      <c r="AF116" s="816">
        <v>31</v>
      </c>
      <c r="AG116" s="814"/>
      <c r="AH116" s="814"/>
      <c r="AI116" s="814"/>
      <c r="AJ116" s="815"/>
      <c r="AK116" s="816">
        <v>1</v>
      </c>
      <c r="AL116" s="814"/>
      <c r="AM116" s="814"/>
      <c r="AN116" s="814"/>
      <c r="AO116" s="815"/>
      <c r="AP116" s="784">
        <v>0</v>
      </c>
      <c r="AQ116" s="785"/>
      <c r="AR116" s="785"/>
      <c r="AS116" s="785"/>
      <c r="AT116" s="786"/>
      <c r="AU116" s="953"/>
      <c r="AV116" s="954"/>
      <c r="AW116" s="954"/>
      <c r="AX116" s="954"/>
      <c r="AY116" s="955"/>
      <c r="AZ116" s="797" t="s">
        <v>428</v>
      </c>
      <c r="BA116" s="798"/>
      <c r="BB116" s="798"/>
      <c r="BC116" s="798"/>
      <c r="BD116" s="798"/>
      <c r="BE116" s="798"/>
      <c r="BF116" s="798"/>
      <c r="BG116" s="798"/>
      <c r="BH116" s="798"/>
      <c r="BI116" s="798"/>
      <c r="BJ116" s="798"/>
      <c r="BK116" s="798"/>
      <c r="BL116" s="798"/>
      <c r="BM116" s="798"/>
      <c r="BN116" s="798"/>
      <c r="BO116" s="798"/>
      <c r="BP116" s="799"/>
      <c r="BQ116" s="800" t="s">
        <v>110</v>
      </c>
      <c r="BR116" s="801"/>
      <c r="BS116" s="801"/>
      <c r="BT116" s="801"/>
      <c r="BU116" s="801"/>
      <c r="BV116" s="801" t="s">
        <v>110</v>
      </c>
      <c r="BW116" s="801"/>
      <c r="BX116" s="801"/>
      <c r="BY116" s="801"/>
      <c r="BZ116" s="801"/>
      <c r="CA116" s="801" t="s">
        <v>110</v>
      </c>
      <c r="CB116" s="801"/>
      <c r="CC116" s="801"/>
      <c r="CD116" s="801"/>
      <c r="CE116" s="801"/>
      <c r="CF116" s="878" t="s">
        <v>110</v>
      </c>
      <c r="CG116" s="879"/>
      <c r="CH116" s="879"/>
      <c r="CI116" s="879"/>
      <c r="CJ116" s="879"/>
      <c r="CK116" s="947"/>
      <c r="CL116" s="896"/>
      <c r="CM116" s="833" t="s">
        <v>429</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110</v>
      </c>
      <c r="DH116" s="814"/>
      <c r="DI116" s="814"/>
      <c r="DJ116" s="814"/>
      <c r="DK116" s="815"/>
      <c r="DL116" s="816" t="s">
        <v>110</v>
      </c>
      <c r="DM116" s="814"/>
      <c r="DN116" s="814"/>
      <c r="DO116" s="814"/>
      <c r="DP116" s="815"/>
      <c r="DQ116" s="816" t="s">
        <v>110</v>
      </c>
      <c r="DR116" s="814"/>
      <c r="DS116" s="814"/>
      <c r="DT116" s="814"/>
      <c r="DU116" s="815"/>
      <c r="DV116" s="784" t="s">
        <v>110</v>
      </c>
      <c r="DW116" s="785"/>
      <c r="DX116" s="785"/>
      <c r="DY116" s="785"/>
      <c r="DZ116" s="786"/>
    </row>
    <row r="117" spans="1:130" s="197" customFormat="1" ht="26.25" customHeight="1" x14ac:dyDescent="0.15">
      <c r="A117" s="917" t="s">
        <v>165</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430</v>
      </c>
      <c r="Z117" s="919"/>
      <c r="AA117" s="924">
        <v>16390510</v>
      </c>
      <c r="AB117" s="925"/>
      <c r="AC117" s="925"/>
      <c r="AD117" s="925"/>
      <c r="AE117" s="926"/>
      <c r="AF117" s="928">
        <v>18397691</v>
      </c>
      <c r="AG117" s="925"/>
      <c r="AH117" s="925"/>
      <c r="AI117" s="925"/>
      <c r="AJ117" s="926"/>
      <c r="AK117" s="928">
        <v>15367203</v>
      </c>
      <c r="AL117" s="925"/>
      <c r="AM117" s="925"/>
      <c r="AN117" s="925"/>
      <c r="AO117" s="926"/>
      <c r="AP117" s="929"/>
      <c r="AQ117" s="930"/>
      <c r="AR117" s="930"/>
      <c r="AS117" s="930"/>
      <c r="AT117" s="931"/>
      <c r="AU117" s="953"/>
      <c r="AV117" s="954"/>
      <c r="AW117" s="954"/>
      <c r="AX117" s="954"/>
      <c r="AY117" s="955"/>
      <c r="AZ117" s="875" t="s">
        <v>431</v>
      </c>
      <c r="BA117" s="876"/>
      <c r="BB117" s="876"/>
      <c r="BC117" s="876"/>
      <c r="BD117" s="876"/>
      <c r="BE117" s="876"/>
      <c r="BF117" s="876"/>
      <c r="BG117" s="876"/>
      <c r="BH117" s="876"/>
      <c r="BI117" s="876"/>
      <c r="BJ117" s="876"/>
      <c r="BK117" s="876"/>
      <c r="BL117" s="876"/>
      <c r="BM117" s="876"/>
      <c r="BN117" s="876"/>
      <c r="BO117" s="876"/>
      <c r="BP117" s="877"/>
      <c r="BQ117" s="887" t="s">
        <v>110</v>
      </c>
      <c r="BR117" s="888"/>
      <c r="BS117" s="888"/>
      <c r="BT117" s="888"/>
      <c r="BU117" s="888"/>
      <c r="BV117" s="888" t="s">
        <v>110</v>
      </c>
      <c r="BW117" s="888"/>
      <c r="BX117" s="888"/>
      <c r="BY117" s="888"/>
      <c r="BZ117" s="888"/>
      <c r="CA117" s="888" t="s">
        <v>110</v>
      </c>
      <c r="CB117" s="888"/>
      <c r="CC117" s="888"/>
      <c r="CD117" s="888"/>
      <c r="CE117" s="888"/>
      <c r="CF117" s="878" t="s">
        <v>110</v>
      </c>
      <c r="CG117" s="879"/>
      <c r="CH117" s="879"/>
      <c r="CI117" s="879"/>
      <c r="CJ117" s="879"/>
      <c r="CK117" s="947"/>
      <c r="CL117" s="896"/>
      <c r="CM117" s="833" t="s">
        <v>432</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110</v>
      </c>
      <c r="DH117" s="814"/>
      <c r="DI117" s="814"/>
      <c r="DJ117" s="814"/>
      <c r="DK117" s="815"/>
      <c r="DL117" s="816" t="s">
        <v>110</v>
      </c>
      <c r="DM117" s="814"/>
      <c r="DN117" s="814"/>
      <c r="DO117" s="814"/>
      <c r="DP117" s="815"/>
      <c r="DQ117" s="816" t="s">
        <v>110</v>
      </c>
      <c r="DR117" s="814"/>
      <c r="DS117" s="814"/>
      <c r="DT117" s="814"/>
      <c r="DU117" s="815"/>
      <c r="DV117" s="784" t="s">
        <v>110</v>
      </c>
      <c r="DW117" s="785"/>
      <c r="DX117" s="785"/>
      <c r="DY117" s="785"/>
      <c r="DZ117" s="786"/>
    </row>
    <row r="118" spans="1:130" s="197" customFormat="1" ht="26.25" customHeight="1" x14ac:dyDescent="0.15">
      <c r="A118" s="917" t="s">
        <v>405</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403</v>
      </c>
      <c r="AB118" s="918"/>
      <c r="AC118" s="918"/>
      <c r="AD118" s="918"/>
      <c r="AE118" s="919"/>
      <c r="AF118" s="920" t="s">
        <v>282</v>
      </c>
      <c r="AG118" s="918"/>
      <c r="AH118" s="918"/>
      <c r="AI118" s="918"/>
      <c r="AJ118" s="919"/>
      <c r="AK118" s="920" t="s">
        <v>281</v>
      </c>
      <c r="AL118" s="918"/>
      <c r="AM118" s="918"/>
      <c r="AN118" s="918"/>
      <c r="AO118" s="919"/>
      <c r="AP118" s="921" t="s">
        <v>404</v>
      </c>
      <c r="AQ118" s="922"/>
      <c r="AR118" s="922"/>
      <c r="AS118" s="922"/>
      <c r="AT118" s="923"/>
      <c r="AU118" s="956"/>
      <c r="AV118" s="957"/>
      <c r="AW118" s="957"/>
      <c r="AX118" s="957"/>
      <c r="AY118" s="957"/>
      <c r="AZ118" s="228" t="s">
        <v>165</v>
      </c>
      <c r="BA118" s="228"/>
      <c r="BB118" s="228"/>
      <c r="BC118" s="228"/>
      <c r="BD118" s="228"/>
      <c r="BE118" s="228"/>
      <c r="BF118" s="228"/>
      <c r="BG118" s="228"/>
      <c r="BH118" s="228"/>
      <c r="BI118" s="228"/>
      <c r="BJ118" s="228"/>
      <c r="BK118" s="228"/>
      <c r="BL118" s="228"/>
      <c r="BM118" s="228"/>
      <c r="BN118" s="228"/>
      <c r="BO118" s="867" t="s">
        <v>433</v>
      </c>
      <c r="BP118" s="868"/>
      <c r="BQ118" s="887">
        <v>197536566</v>
      </c>
      <c r="BR118" s="888"/>
      <c r="BS118" s="888"/>
      <c r="BT118" s="888"/>
      <c r="BU118" s="888"/>
      <c r="BV118" s="888">
        <v>195495467</v>
      </c>
      <c r="BW118" s="888"/>
      <c r="BX118" s="888"/>
      <c r="BY118" s="888"/>
      <c r="BZ118" s="888"/>
      <c r="CA118" s="888">
        <v>199525552</v>
      </c>
      <c r="CB118" s="888"/>
      <c r="CC118" s="888"/>
      <c r="CD118" s="888"/>
      <c r="CE118" s="888"/>
      <c r="CF118" s="773"/>
      <c r="CG118" s="774"/>
      <c r="CH118" s="774"/>
      <c r="CI118" s="774"/>
      <c r="CJ118" s="871"/>
      <c r="CK118" s="947"/>
      <c r="CL118" s="896"/>
      <c r="CM118" s="833" t="s">
        <v>434</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110</v>
      </c>
      <c r="DH118" s="814"/>
      <c r="DI118" s="814"/>
      <c r="DJ118" s="814"/>
      <c r="DK118" s="815"/>
      <c r="DL118" s="816" t="s">
        <v>110</v>
      </c>
      <c r="DM118" s="814"/>
      <c r="DN118" s="814"/>
      <c r="DO118" s="814"/>
      <c r="DP118" s="815"/>
      <c r="DQ118" s="816" t="s">
        <v>110</v>
      </c>
      <c r="DR118" s="814"/>
      <c r="DS118" s="814"/>
      <c r="DT118" s="814"/>
      <c r="DU118" s="815"/>
      <c r="DV118" s="784" t="s">
        <v>110</v>
      </c>
      <c r="DW118" s="785"/>
      <c r="DX118" s="785"/>
      <c r="DY118" s="785"/>
      <c r="DZ118" s="786"/>
    </row>
    <row r="119" spans="1:130" s="197" customFormat="1" ht="26.25" customHeight="1" x14ac:dyDescent="0.15">
      <c r="A119" s="893" t="s">
        <v>408</v>
      </c>
      <c r="B119" s="894"/>
      <c r="C119" s="899" t="s">
        <v>409</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110</v>
      </c>
      <c r="AB119" s="903"/>
      <c r="AC119" s="903"/>
      <c r="AD119" s="903"/>
      <c r="AE119" s="904"/>
      <c r="AF119" s="905">
        <v>2247656</v>
      </c>
      <c r="AG119" s="903"/>
      <c r="AH119" s="903"/>
      <c r="AI119" s="903"/>
      <c r="AJ119" s="904"/>
      <c r="AK119" s="905" t="s">
        <v>110</v>
      </c>
      <c r="AL119" s="903"/>
      <c r="AM119" s="903"/>
      <c r="AN119" s="903"/>
      <c r="AO119" s="904"/>
      <c r="AP119" s="906" t="s">
        <v>110</v>
      </c>
      <c r="AQ119" s="907"/>
      <c r="AR119" s="907"/>
      <c r="AS119" s="907"/>
      <c r="AT119" s="908"/>
      <c r="AU119" s="909" t="s">
        <v>435</v>
      </c>
      <c r="AV119" s="910"/>
      <c r="AW119" s="910"/>
      <c r="AX119" s="910"/>
      <c r="AY119" s="911"/>
      <c r="AZ119" s="846" t="s">
        <v>436</v>
      </c>
      <c r="BA119" s="788"/>
      <c r="BB119" s="788"/>
      <c r="BC119" s="788"/>
      <c r="BD119" s="788"/>
      <c r="BE119" s="788"/>
      <c r="BF119" s="788"/>
      <c r="BG119" s="788"/>
      <c r="BH119" s="788"/>
      <c r="BI119" s="788"/>
      <c r="BJ119" s="788"/>
      <c r="BK119" s="788"/>
      <c r="BL119" s="788"/>
      <c r="BM119" s="788"/>
      <c r="BN119" s="788"/>
      <c r="BO119" s="788"/>
      <c r="BP119" s="789"/>
      <c r="BQ119" s="829">
        <v>26367477</v>
      </c>
      <c r="BR119" s="830"/>
      <c r="BS119" s="830"/>
      <c r="BT119" s="830"/>
      <c r="BU119" s="830"/>
      <c r="BV119" s="830">
        <v>27398661</v>
      </c>
      <c r="BW119" s="830"/>
      <c r="BX119" s="830"/>
      <c r="BY119" s="830"/>
      <c r="BZ119" s="830"/>
      <c r="CA119" s="830">
        <v>27794974</v>
      </c>
      <c r="CB119" s="830"/>
      <c r="CC119" s="830"/>
      <c r="CD119" s="830"/>
      <c r="CE119" s="830"/>
      <c r="CF119" s="891">
        <v>48.3</v>
      </c>
      <c r="CG119" s="892"/>
      <c r="CH119" s="892"/>
      <c r="CI119" s="892"/>
      <c r="CJ119" s="892"/>
      <c r="CK119" s="948"/>
      <c r="CL119" s="898"/>
      <c r="CM119" s="855" t="s">
        <v>437</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605103</v>
      </c>
      <c r="DH119" s="747"/>
      <c r="DI119" s="747"/>
      <c r="DJ119" s="747"/>
      <c r="DK119" s="748"/>
      <c r="DL119" s="749">
        <v>501866</v>
      </c>
      <c r="DM119" s="747"/>
      <c r="DN119" s="747"/>
      <c r="DO119" s="747"/>
      <c r="DP119" s="748"/>
      <c r="DQ119" s="749">
        <v>408624</v>
      </c>
      <c r="DR119" s="747"/>
      <c r="DS119" s="747"/>
      <c r="DT119" s="747"/>
      <c r="DU119" s="748"/>
      <c r="DV119" s="837">
        <v>0.7</v>
      </c>
      <c r="DW119" s="838"/>
      <c r="DX119" s="838"/>
      <c r="DY119" s="838"/>
      <c r="DZ119" s="839"/>
    </row>
    <row r="120" spans="1:130" s="197" customFormat="1" ht="26.25" customHeight="1" x14ac:dyDescent="0.15">
      <c r="A120" s="895"/>
      <c r="B120" s="896"/>
      <c r="C120" s="833" t="s">
        <v>413</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110</v>
      </c>
      <c r="AB120" s="814"/>
      <c r="AC120" s="814"/>
      <c r="AD120" s="814"/>
      <c r="AE120" s="815"/>
      <c r="AF120" s="816" t="s">
        <v>110</v>
      </c>
      <c r="AG120" s="814"/>
      <c r="AH120" s="814"/>
      <c r="AI120" s="814"/>
      <c r="AJ120" s="815"/>
      <c r="AK120" s="816" t="s">
        <v>110</v>
      </c>
      <c r="AL120" s="814"/>
      <c r="AM120" s="814"/>
      <c r="AN120" s="814"/>
      <c r="AO120" s="815"/>
      <c r="AP120" s="784" t="s">
        <v>110</v>
      </c>
      <c r="AQ120" s="785"/>
      <c r="AR120" s="785"/>
      <c r="AS120" s="785"/>
      <c r="AT120" s="786"/>
      <c r="AU120" s="912"/>
      <c r="AV120" s="913"/>
      <c r="AW120" s="913"/>
      <c r="AX120" s="913"/>
      <c r="AY120" s="914"/>
      <c r="AZ120" s="797" t="s">
        <v>438</v>
      </c>
      <c r="BA120" s="798"/>
      <c r="BB120" s="798"/>
      <c r="BC120" s="798"/>
      <c r="BD120" s="798"/>
      <c r="BE120" s="798"/>
      <c r="BF120" s="798"/>
      <c r="BG120" s="798"/>
      <c r="BH120" s="798"/>
      <c r="BI120" s="798"/>
      <c r="BJ120" s="798"/>
      <c r="BK120" s="798"/>
      <c r="BL120" s="798"/>
      <c r="BM120" s="798"/>
      <c r="BN120" s="798"/>
      <c r="BO120" s="798"/>
      <c r="BP120" s="799"/>
      <c r="BQ120" s="800">
        <v>26624634</v>
      </c>
      <c r="BR120" s="801"/>
      <c r="BS120" s="801"/>
      <c r="BT120" s="801"/>
      <c r="BU120" s="801"/>
      <c r="BV120" s="801">
        <v>25103981</v>
      </c>
      <c r="BW120" s="801"/>
      <c r="BX120" s="801"/>
      <c r="BY120" s="801"/>
      <c r="BZ120" s="801"/>
      <c r="CA120" s="801">
        <v>24610871</v>
      </c>
      <c r="CB120" s="801"/>
      <c r="CC120" s="801"/>
      <c r="CD120" s="801"/>
      <c r="CE120" s="801"/>
      <c r="CF120" s="878">
        <v>42.8</v>
      </c>
      <c r="CG120" s="879"/>
      <c r="CH120" s="879"/>
      <c r="CI120" s="879"/>
      <c r="CJ120" s="879"/>
      <c r="CK120" s="880" t="s">
        <v>439</v>
      </c>
      <c r="CL120" s="840"/>
      <c r="CM120" s="840"/>
      <c r="CN120" s="840"/>
      <c r="CO120" s="841"/>
      <c r="CP120" s="884" t="s">
        <v>440</v>
      </c>
      <c r="CQ120" s="885"/>
      <c r="CR120" s="885"/>
      <c r="CS120" s="885"/>
      <c r="CT120" s="885"/>
      <c r="CU120" s="885"/>
      <c r="CV120" s="885"/>
      <c r="CW120" s="885"/>
      <c r="CX120" s="885"/>
      <c r="CY120" s="885"/>
      <c r="CZ120" s="885"/>
      <c r="DA120" s="885"/>
      <c r="DB120" s="885"/>
      <c r="DC120" s="885"/>
      <c r="DD120" s="885"/>
      <c r="DE120" s="885"/>
      <c r="DF120" s="886"/>
      <c r="DG120" s="829" t="s">
        <v>110</v>
      </c>
      <c r="DH120" s="830"/>
      <c r="DI120" s="830"/>
      <c r="DJ120" s="830"/>
      <c r="DK120" s="830"/>
      <c r="DL120" s="830" t="s">
        <v>110</v>
      </c>
      <c r="DM120" s="830"/>
      <c r="DN120" s="830"/>
      <c r="DO120" s="830"/>
      <c r="DP120" s="830"/>
      <c r="DQ120" s="830">
        <v>63671903</v>
      </c>
      <c r="DR120" s="830"/>
      <c r="DS120" s="830"/>
      <c r="DT120" s="830"/>
      <c r="DU120" s="830"/>
      <c r="DV120" s="831">
        <v>110.8</v>
      </c>
      <c r="DW120" s="831"/>
      <c r="DX120" s="831"/>
      <c r="DY120" s="831"/>
      <c r="DZ120" s="832"/>
    </row>
    <row r="121" spans="1:130" s="197" customFormat="1" ht="26.25" customHeight="1" x14ac:dyDescent="0.15">
      <c r="A121" s="895"/>
      <c r="B121" s="896"/>
      <c r="C121" s="872" t="s">
        <v>441</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v>428226</v>
      </c>
      <c r="AB121" s="814"/>
      <c r="AC121" s="814"/>
      <c r="AD121" s="814"/>
      <c r="AE121" s="815"/>
      <c r="AF121" s="816">
        <v>415157</v>
      </c>
      <c r="AG121" s="814"/>
      <c r="AH121" s="814"/>
      <c r="AI121" s="814"/>
      <c r="AJ121" s="815"/>
      <c r="AK121" s="816">
        <v>250518</v>
      </c>
      <c r="AL121" s="814"/>
      <c r="AM121" s="814"/>
      <c r="AN121" s="814"/>
      <c r="AO121" s="815"/>
      <c r="AP121" s="784">
        <v>0.4</v>
      </c>
      <c r="AQ121" s="785"/>
      <c r="AR121" s="785"/>
      <c r="AS121" s="785"/>
      <c r="AT121" s="786"/>
      <c r="AU121" s="912"/>
      <c r="AV121" s="913"/>
      <c r="AW121" s="913"/>
      <c r="AX121" s="913"/>
      <c r="AY121" s="914"/>
      <c r="AZ121" s="875" t="s">
        <v>442</v>
      </c>
      <c r="BA121" s="876"/>
      <c r="BB121" s="876"/>
      <c r="BC121" s="876"/>
      <c r="BD121" s="876"/>
      <c r="BE121" s="876"/>
      <c r="BF121" s="876"/>
      <c r="BG121" s="876"/>
      <c r="BH121" s="876"/>
      <c r="BI121" s="876"/>
      <c r="BJ121" s="876"/>
      <c r="BK121" s="876"/>
      <c r="BL121" s="876"/>
      <c r="BM121" s="876"/>
      <c r="BN121" s="876"/>
      <c r="BO121" s="876"/>
      <c r="BP121" s="877"/>
      <c r="BQ121" s="887">
        <v>114824147</v>
      </c>
      <c r="BR121" s="888"/>
      <c r="BS121" s="888"/>
      <c r="BT121" s="888"/>
      <c r="BU121" s="888"/>
      <c r="BV121" s="888">
        <v>117289477</v>
      </c>
      <c r="BW121" s="888"/>
      <c r="BX121" s="888"/>
      <c r="BY121" s="888"/>
      <c r="BZ121" s="888"/>
      <c r="CA121" s="888">
        <v>123146820</v>
      </c>
      <c r="CB121" s="888"/>
      <c r="CC121" s="888"/>
      <c r="CD121" s="888"/>
      <c r="CE121" s="888"/>
      <c r="CF121" s="889">
        <v>214.2</v>
      </c>
      <c r="CG121" s="890"/>
      <c r="CH121" s="890"/>
      <c r="CI121" s="890"/>
      <c r="CJ121" s="890"/>
      <c r="CK121" s="881"/>
      <c r="CL121" s="842"/>
      <c r="CM121" s="842"/>
      <c r="CN121" s="842"/>
      <c r="CO121" s="843"/>
      <c r="CP121" s="858" t="s">
        <v>443</v>
      </c>
      <c r="CQ121" s="859"/>
      <c r="CR121" s="859"/>
      <c r="CS121" s="859"/>
      <c r="CT121" s="859"/>
      <c r="CU121" s="859"/>
      <c r="CV121" s="859"/>
      <c r="CW121" s="859"/>
      <c r="CX121" s="859"/>
      <c r="CY121" s="859"/>
      <c r="CZ121" s="859"/>
      <c r="DA121" s="859"/>
      <c r="DB121" s="859"/>
      <c r="DC121" s="859"/>
      <c r="DD121" s="859"/>
      <c r="DE121" s="859"/>
      <c r="DF121" s="860"/>
      <c r="DG121" s="800">
        <v>3493036</v>
      </c>
      <c r="DH121" s="801"/>
      <c r="DI121" s="801"/>
      <c r="DJ121" s="801"/>
      <c r="DK121" s="801"/>
      <c r="DL121" s="801">
        <v>3357258</v>
      </c>
      <c r="DM121" s="801"/>
      <c r="DN121" s="801"/>
      <c r="DO121" s="801"/>
      <c r="DP121" s="801"/>
      <c r="DQ121" s="801">
        <v>3349104</v>
      </c>
      <c r="DR121" s="801"/>
      <c r="DS121" s="801"/>
      <c r="DT121" s="801"/>
      <c r="DU121" s="801"/>
      <c r="DV121" s="853">
        <v>5.8</v>
      </c>
      <c r="DW121" s="853"/>
      <c r="DX121" s="853"/>
      <c r="DY121" s="853"/>
      <c r="DZ121" s="854"/>
    </row>
    <row r="122" spans="1:130" s="197" customFormat="1" ht="26.25" customHeight="1" x14ac:dyDescent="0.15">
      <c r="A122" s="895"/>
      <c r="B122" s="896"/>
      <c r="C122" s="833" t="s">
        <v>423</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110</v>
      </c>
      <c r="AB122" s="814"/>
      <c r="AC122" s="814"/>
      <c r="AD122" s="814"/>
      <c r="AE122" s="815"/>
      <c r="AF122" s="816" t="s">
        <v>110</v>
      </c>
      <c r="AG122" s="814"/>
      <c r="AH122" s="814"/>
      <c r="AI122" s="814"/>
      <c r="AJ122" s="815"/>
      <c r="AK122" s="816" t="s">
        <v>110</v>
      </c>
      <c r="AL122" s="814"/>
      <c r="AM122" s="814"/>
      <c r="AN122" s="814"/>
      <c r="AO122" s="815"/>
      <c r="AP122" s="784" t="s">
        <v>110</v>
      </c>
      <c r="AQ122" s="785"/>
      <c r="AR122" s="785"/>
      <c r="AS122" s="785"/>
      <c r="AT122" s="786"/>
      <c r="AU122" s="915"/>
      <c r="AV122" s="916"/>
      <c r="AW122" s="916"/>
      <c r="AX122" s="916"/>
      <c r="AY122" s="916"/>
      <c r="AZ122" s="228" t="s">
        <v>165</v>
      </c>
      <c r="BA122" s="228"/>
      <c r="BB122" s="228"/>
      <c r="BC122" s="228"/>
      <c r="BD122" s="228"/>
      <c r="BE122" s="228"/>
      <c r="BF122" s="228"/>
      <c r="BG122" s="228"/>
      <c r="BH122" s="228"/>
      <c r="BI122" s="228"/>
      <c r="BJ122" s="228"/>
      <c r="BK122" s="228"/>
      <c r="BL122" s="228"/>
      <c r="BM122" s="228"/>
      <c r="BN122" s="228"/>
      <c r="BO122" s="867" t="s">
        <v>444</v>
      </c>
      <c r="BP122" s="868"/>
      <c r="BQ122" s="869">
        <v>167816258</v>
      </c>
      <c r="BR122" s="870"/>
      <c r="BS122" s="870"/>
      <c r="BT122" s="870"/>
      <c r="BU122" s="870"/>
      <c r="BV122" s="870">
        <v>169792119</v>
      </c>
      <c r="BW122" s="870"/>
      <c r="BX122" s="870"/>
      <c r="BY122" s="870"/>
      <c r="BZ122" s="870"/>
      <c r="CA122" s="870">
        <v>175552665</v>
      </c>
      <c r="CB122" s="870"/>
      <c r="CC122" s="870"/>
      <c r="CD122" s="870"/>
      <c r="CE122" s="870"/>
      <c r="CF122" s="773"/>
      <c r="CG122" s="774"/>
      <c r="CH122" s="774"/>
      <c r="CI122" s="774"/>
      <c r="CJ122" s="871"/>
      <c r="CK122" s="881"/>
      <c r="CL122" s="842"/>
      <c r="CM122" s="842"/>
      <c r="CN122" s="842"/>
      <c r="CO122" s="843"/>
      <c r="CP122" s="858" t="s">
        <v>445</v>
      </c>
      <c r="CQ122" s="859"/>
      <c r="CR122" s="859"/>
      <c r="CS122" s="859"/>
      <c r="CT122" s="859"/>
      <c r="CU122" s="859"/>
      <c r="CV122" s="859"/>
      <c r="CW122" s="859"/>
      <c r="CX122" s="859"/>
      <c r="CY122" s="859"/>
      <c r="CZ122" s="859"/>
      <c r="DA122" s="859"/>
      <c r="DB122" s="859"/>
      <c r="DC122" s="859"/>
      <c r="DD122" s="859"/>
      <c r="DE122" s="859"/>
      <c r="DF122" s="860"/>
      <c r="DG122" s="800">
        <v>3708148</v>
      </c>
      <c r="DH122" s="801"/>
      <c r="DI122" s="801"/>
      <c r="DJ122" s="801"/>
      <c r="DK122" s="801"/>
      <c r="DL122" s="801">
        <v>3585720</v>
      </c>
      <c r="DM122" s="801"/>
      <c r="DN122" s="801"/>
      <c r="DO122" s="801"/>
      <c r="DP122" s="801"/>
      <c r="DQ122" s="801">
        <v>3345039</v>
      </c>
      <c r="DR122" s="801"/>
      <c r="DS122" s="801"/>
      <c r="DT122" s="801"/>
      <c r="DU122" s="801"/>
      <c r="DV122" s="853">
        <v>5.8</v>
      </c>
      <c r="DW122" s="853"/>
      <c r="DX122" s="853"/>
      <c r="DY122" s="853"/>
      <c r="DZ122" s="854"/>
    </row>
    <row r="123" spans="1:130" s="197" customFormat="1" ht="26.25" customHeight="1" thickBot="1" x14ac:dyDescent="0.2">
      <c r="A123" s="895"/>
      <c r="B123" s="896"/>
      <c r="C123" s="833" t="s">
        <v>429</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110</v>
      </c>
      <c r="AB123" s="814"/>
      <c r="AC123" s="814"/>
      <c r="AD123" s="814"/>
      <c r="AE123" s="815"/>
      <c r="AF123" s="816" t="s">
        <v>110</v>
      </c>
      <c r="AG123" s="814"/>
      <c r="AH123" s="814"/>
      <c r="AI123" s="814"/>
      <c r="AJ123" s="815"/>
      <c r="AK123" s="816" t="s">
        <v>110</v>
      </c>
      <c r="AL123" s="814"/>
      <c r="AM123" s="814"/>
      <c r="AN123" s="814"/>
      <c r="AO123" s="815"/>
      <c r="AP123" s="784" t="s">
        <v>110</v>
      </c>
      <c r="AQ123" s="785"/>
      <c r="AR123" s="785"/>
      <c r="AS123" s="785"/>
      <c r="AT123" s="786"/>
      <c r="AU123" s="864" t="s">
        <v>446</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51.8</v>
      </c>
      <c r="BR123" s="862"/>
      <c r="BS123" s="862"/>
      <c r="BT123" s="862"/>
      <c r="BU123" s="862"/>
      <c r="BV123" s="862">
        <v>45</v>
      </c>
      <c r="BW123" s="862"/>
      <c r="BX123" s="862"/>
      <c r="BY123" s="862"/>
      <c r="BZ123" s="862"/>
      <c r="CA123" s="862">
        <v>41.7</v>
      </c>
      <c r="CB123" s="862"/>
      <c r="CC123" s="862"/>
      <c r="CD123" s="862"/>
      <c r="CE123" s="862"/>
      <c r="CF123" s="760"/>
      <c r="CG123" s="761"/>
      <c r="CH123" s="761"/>
      <c r="CI123" s="761"/>
      <c r="CJ123" s="863"/>
      <c r="CK123" s="881"/>
      <c r="CL123" s="842"/>
      <c r="CM123" s="842"/>
      <c r="CN123" s="842"/>
      <c r="CO123" s="843"/>
      <c r="CP123" s="858" t="s">
        <v>447</v>
      </c>
      <c r="CQ123" s="859"/>
      <c r="CR123" s="859"/>
      <c r="CS123" s="859"/>
      <c r="CT123" s="859"/>
      <c r="CU123" s="859"/>
      <c r="CV123" s="859"/>
      <c r="CW123" s="859"/>
      <c r="CX123" s="859"/>
      <c r="CY123" s="859"/>
      <c r="CZ123" s="859"/>
      <c r="DA123" s="859"/>
      <c r="DB123" s="859"/>
      <c r="DC123" s="859"/>
      <c r="DD123" s="859"/>
      <c r="DE123" s="859"/>
      <c r="DF123" s="860"/>
      <c r="DG123" s="813">
        <v>1277045</v>
      </c>
      <c r="DH123" s="814"/>
      <c r="DI123" s="814"/>
      <c r="DJ123" s="814"/>
      <c r="DK123" s="815"/>
      <c r="DL123" s="816">
        <v>1210513</v>
      </c>
      <c r="DM123" s="814"/>
      <c r="DN123" s="814"/>
      <c r="DO123" s="814"/>
      <c r="DP123" s="815"/>
      <c r="DQ123" s="816">
        <v>1154874</v>
      </c>
      <c r="DR123" s="814"/>
      <c r="DS123" s="814"/>
      <c r="DT123" s="814"/>
      <c r="DU123" s="815"/>
      <c r="DV123" s="784">
        <v>2</v>
      </c>
      <c r="DW123" s="785"/>
      <c r="DX123" s="785"/>
      <c r="DY123" s="785"/>
      <c r="DZ123" s="786"/>
    </row>
    <row r="124" spans="1:130" s="197" customFormat="1" ht="26.25" customHeight="1" x14ac:dyDescent="0.15">
      <c r="A124" s="895"/>
      <c r="B124" s="896"/>
      <c r="C124" s="833" t="s">
        <v>432</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448</v>
      </c>
      <c r="AB124" s="814"/>
      <c r="AC124" s="814"/>
      <c r="AD124" s="814"/>
      <c r="AE124" s="815"/>
      <c r="AF124" s="816" t="s">
        <v>448</v>
      </c>
      <c r="AG124" s="814"/>
      <c r="AH124" s="814"/>
      <c r="AI124" s="814"/>
      <c r="AJ124" s="815"/>
      <c r="AK124" s="816" t="s">
        <v>448</v>
      </c>
      <c r="AL124" s="814"/>
      <c r="AM124" s="814"/>
      <c r="AN124" s="814"/>
      <c r="AO124" s="815"/>
      <c r="AP124" s="784" t="s">
        <v>448</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449</v>
      </c>
      <c r="CQ124" s="859"/>
      <c r="CR124" s="859"/>
      <c r="CS124" s="859"/>
      <c r="CT124" s="859"/>
      <c r="CU124" s="859"/>
      <c r="CV124" s="859"/>
      <c r="CW124" s="859"/>
      <c r="CX124" s="859"/>
      <c r="CY124" s="859"/>
      <c r="CZ124" s="859"/>
      <c r="DA124" s="859"/>
      <c r="DB124" s="859"/>
      <c r="DC124" s="859"/>
      <c r="DD124" s="859"/>
      <c r="DE124" s="859"/>
      <c r="DF124" s="860"/>
      <c r="DG124" s="746">
        <v>64331268</v>
      </c>
      <c r="DH124" s="747"/>
      <c r="DI124" s="747"/>
      <c r="DJ124" s="747"/>
      <c r="DK124" s="748"/>
      <c r="DL124" s="749">
        <v>63331260</v>
      </c>
      <c r="DM124" s="747"/>
      <c r="DN124" s="747"/>
      <c r="DO124" s="747"/>
      <c r="DP124" s="748"/>
      <c r="DQ124" s="749">
        <v>46979</v>
      </c>
      <c r="DR124" s="747"/>
      <c r="DS124" s="747"/>
      <c r="DT124" s="747"/>
      <c r="DU124" s="748"/>
      <c r="DV124" s="837">
        <v>0.1</v>
      </c>
      <c r="DW124" s="838"/>
      <c r="DX124" s="838"/>
      <c r="DY124" s="838"/>
      <c r="DZ124" s="839"/>
    </row>
    <row r="125" spans="1:130" s="197" customFormat="1" ht="26.25" customHeight="1" thickBot="1" x14ac:dyDescent="0.2">
      <c r="A125" s="895"/>
      <c r="B125" s="896"/>
      <c r="C125" s="833" t="s">
        <v>434</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448</v>
      </c>
      <c r="AB125" s="814"/>
      <c r="AC125" s="814"/>
      <c r="AD125" s="814"/>
      <c r="AE125" s="815"/>
      <c r="AF125" s="816" t="s">
        <v>448</v>
      </c>
      <c r="AG125" s="814"/>
      <c r="AH125" s="814"/>
      <c r="AI125" s="814"/>
      <c r="AJ125" s="815"/>
      <c r="AK125" s="816" t="s">
        <v>448</v>
      </c>
      <c r="AL125" s="814"/>
      <c r="AM125" s="814"/>
      <c r="AN125" s="814"/>
      <c r="AO125" s="815"/>
      <c r="AP125" s="784" t="s">
        <v>448</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450</v>
      </c>
      <c r="CL125" s="840"/>
      <c r="CM125" s="840"/>
      <c r="CN125" s="840"/>
      <c r="CO125" s="841"/>
      <c r="CP125" s="846" t="s">
        <v>451</v>
      </c>
      <c r="CQ125" s="788"/>
      <c r="CR125" s="788"/>
      <c r="CS125" s="788"/>
      <c r="CT125" s="788"/>
      <c r="CU125" s="788"/>
      <c r="CV125" s="788"/>
      <c r="CW125" s="788"/>
      <c r="CX125" s="788"/>
      <c r="CY125" s="788"/>
      <c r="CZ125" s="788"/>
      <c r="DA125" s="788"/>
      <c r="DB125" s="788"/>
      <c r="DC125" s="788"/>
      <c r="DD125" s="788"/>
      <c r="DE125" s="788"/>
      <c r="DF125" s="789"/>
      <c r="DG125" s="829" t="s">
        <v>448</v>
      </c>
      <c r="DH125" s="830"/>
      <c r="DI125" s="830"/>
      <c r="DJ125" s="830"/>
      <c r="DK125" s="830"/>
      <c r="DL125" s="830" t="s">
        <v>448</v>
      </c>
      <c r="DM125" s="830"/>
      <c r="DN125" s="830"/>
      <c r="DO125" s="830"/>
      <c r="DP125" s="830"/>
      <c r="DQ125" s="830" t="s">
        <v>448</v>
      </c>
      <c r="DR125" s="830"/>
      <c r="DS125" s="830"/>
      <c r="DT125" s="830"/>
      <c r="DU125" s="830"/>
      <c r="DV125" s="831" t="s">
        <v>448</v>
      </c>
      <c r="DW125" s="831"/>
      <c r="DX125" s="831"/>
      <c r="DY125" s="831"/>
      <c r="DZ125" s="832"/>
    </row>
    <row r="126" spans="1:130" s="197" customFormat="1" ht="26.25" customHeight="1" x14ac:dyDescent="0.15">
      <c r="A126" s="895"/>
      <c r="B126" s="896"/>
      <c r="C126" s="833" t="s">
        <v>437</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v>131650</v>
      </c>
      <c r="AB126" s="814"/>
      <c r="AC126" s="814"/>
      <c r="AD126" s="814"/>
      <c r="AE126" s="815"/>
      <c r="AF126" s="816">
        <v>119669</v>
      </c>
      <c r="AG126" s="814"/>
      <c r="AH126" s="814"/>
      <c r="AI126" s="814"/>
      <c r="AJ126" s="815"/>
      <c r="AK126" s="816">
        <v>106533</v>
      </c>
      <c r="AL126" s="814"/>
      <c r="AM126" s="814"/>
      <c r="AN126" s="814"/>
      <c r="AO126" s="815"/>
      <c r="AP126" s="784">
        <v>0.2</v>
      </c>
      <c r="AQ126" s="785"/>
      <c r="AR126" s="785"/>
      <c r="AS126" s="785"/>
      <c r="AT126" s="786"/>
      <c r="AU126" s="233"/>
      <c r="AV126" s="233"/>
      <c r="AW126" s="233"/>
      <c r="AX126" s="836" t="s">
        <v>452</v>
      </c>
      <c r="AY126" s="794"/>
      <c r="AZ126" s="794"/>
      <c r="BA126" s="794"/>
      <c r="BB126" s="794"/>
      <c r="BC126" s="794"/>
      <c r="BD126" s="794"/>
      <c r="BE126" s="795"/>
      <c r="BF126" s="793" t="s">
        <v>453</v>
      </c>
      <c r="BG126" s="794"/>
      <c r="BH126" s="794"/>
      <c r="BI126" s="794"/>
      <c r="BJ126" s="794"/>
      <c r="BK126" s="794"/>
      <c r="BL126" s="795"/>
      <c r="BM126" s="793" t="s">
        <v>454</v>
      </c>
      <c r="BN126" s="794"/>
      <c r="BO126" s="794"/>
      <c r="BP126" s="794"/>
      <c r="BQ126" s="794"/>
      <c r="BR126" s="794"/>
      <c r="BS126" s="795"/>
      <c r="BT126" s="793" t="s">
        <v>455</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456</v>
      </c>
      <c r="CQ126" s="798"/>
      <c r="CR126" s="798"/>
      <c r="CS126" s="798"/>
      <c r="CT126" s="798"/>
      <c r="CU126" s="798"/>
      <c r="CV126" s="798"/>
      <c r="CW126" s="798"/>
      <c r="CX126" s="798"/>
      <c r="CY126" s="798"/>
      <c r="CZ126" s="798"/>
      <c r="DA126" s="798"/>
      <c r="DB126" s="798"/>
      <c r="DC126" s="798"/>
      <c r="DD126" s="798"/>
      <c r="DE126" s="798"/>
      <c r="DF126" s="799"/>
      <c r="DG126" s="800">
        <v>2037407</v>
      </c>
      <c r="DH126" s="801"/>
      <c r="DI126" s="801"/>
      <c r="DJ126" s="801"/>
      <c r="DK126" s="801"/>
      <c r="DL126" s="801">
        <v>1830805</v>
      </c>
      <c r="DM126" s="801"/>
      <c r="DN126" s="801"/>
      <c r="DO126" s="801"/>
      <c r="DP126" s="801"/>
      <c r="DQ126" s="801">
        <v>1410342</v>
      </c>
      <c r="DR126" s="801"/>
      <c r="DS126" s="801"/>
      <c r="DT126" s="801"/>
      <c r="DU126" s="801"/>
      <c r="DV126" s="853">
        <v>2.5</v>
      </c>
      <c r="DW126" s="853"/>
      <c r="DX126" s="853"/>
      <c r="DY126" s="853"/>
      <c r="DZ126" s="854"/>
    </row>
    <row r="127" spans="1:130" s="197" customFormat="1" ht="26.25" customHeight="1" thickBot="1" x14ac:dyDescent="0.2">
      <c r="A127" s="897"/>
      <c r="B127" s="898"/>
      <c r="C127" s="855" t="s">
        <v>457</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161</v>
      </c>
      <c r="AB127" s="814"/>
      <c r="AC127" s="814"/>
      <c r="AD127" s="814"/>
      <c r="AE127" s="815"/>
      <c r="AF127" s="816">
        <v>98</v>
      </c>
      <c r="AG127" s="814"/>
      <c r="AH127" s="814"/>
      <c r="AI127" s="814"/>
      <c r="AJ127" s="815"/>
      <c r="AK127" s="816">
        <v>36</v>
      </c>
      <c r="AL127" s="814"/>
      <c r="AM127" s="814"/>
      <c r="AN127" s="814"/>
      <c r="AO127" s="815"/>
      <c r="AP127" s="784">
        <v>0</v>
      </c>
      <c r="AQ127" s="785"/>
      <c r="AR127" s="785"/>
      <c r="AS127" s="785"/>
      <c r="AT127" s="786"/>
      <c r="AU127" s="233"/>
      <c r="AV127" s="233"/>
      <c r="AW127" s="233"/>
      <c r="AX127" s="787" t="s">
        <v>458</v>
      </c>
      <c r="AY127" s="788"/>
      <c r="AZ127" s="788"/>
      <c r="BA127" s="788"/>
      <c r="BB127" s="788"/>
      <c r="BC127" s="788"/>
      <c r="BD127" s="788"/>
      <c r="BE127" s="789"/>
      <c r="BF127" s="790" t="s">
        <v>448</v>
      </c>
      <c r="BG127" s="791"/>
      <c r="BH127" s="791"/>
      <c r="BI127" s="791"/>
      <c r="BJ127" s="791"/>
      <c r="BK127" s="791"/>
      <c r="BL127" s="792"/>
      <c r="BM127" s="790">
        <v>11.25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459</v>
      </c>
      <c r="CQ127" s="782"/>
      <c r="CR127" s="782"/>
      <c r="CS127" s="782"/>
      <c r="CT127" s="782"/>
      <c r="CU127" s="782"/>
      <c r="CV127" s="782"/>
      <c r="CW127" s="782"/>
      <c r="CX127" s="782"/>
      <c r="CY127" s="782"/>
      <c r="CZ127" s="782"/>
      <c r="DA127" s="782"/>
      <c r="DB127" s="782"/>
      <c r="DC127" s="782"/>
      <c r="DD127" s="782"/>
      <c r="DE127" s="782"/>
      <c r="DF127" s="783"/>
      <c r="DG127" s="849" t="s">
        <v>460</v>
      </c>
      <c r="DH127" s="850"/>
      <c r="DI127" s="850"/>
      <c r="DJ127" s="850"/>
      <c r="DK127" s="850"/>
      <c r="DL127" s="850" t="s">
        <v>461</v>
      </c>
      <c r="DM127" s="850"/>
      <c r="DN127" s="850"/>
      <c r="DO127" s="850"/>
      <c r="DP127" s="850"/>
      <c r="DQ127" s="850" t="s">
        <v>461</v>
      </c>
      <c r="DR127" s="850"/>
      <c r="DS127" s="850"/>
      <c r="DT127" s="850"/>
      <c r="DU127" s="850"/>
      <c r="DV127" s="851" t="s">
        <v>461</v>
      </c>
      <c r="DW127" s="851"/>
      <c r="DX127" s="851"/>
      <c r="DY127" s="851"/>
      <c r="DZ127" s="852"/>
    </row>
    <row r="128" spans="1:130" s="197" customFormat="1" ht="26.25" customHeight="1" x14ac:dyDescent="0.15">
      <c r="A128" s="825" t="s">
        <v>462</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463</v>
      </c>
      <c r="X128" s="827"/>
      <c r="Y128" s="827"/>
      <c r="Z128" s="828"/>
      <c r="AA128" s="753">
        <v>2036505</v>
      </c>
      <c r="AB128" s="754"/>
      <c r="AC128" s="754"/>
      <c r="AD128" s="754"/>
      <c r="AE128" s="755"/>
      <c r="AF128" s="756">
        <v>2072497</v>
      </c>
      <c r="AG128" s="754"/>
      <c r="AH128" s="754"/>
      <c r="AI128" s="754"/>
      <c r="AJ128" s="755"/>
      <c r="AK128" s="756">
        <v>2114651</v>
      </c>
      <c r="AL128" s="754"/>
      <c r="AM128" s="754"/>
      <c r="AN128" s="754"/>
      <c r="AO128" s="755"/>
      <c r="AP128" s="757"/>
      <c r="AQ128" s="758"/>
      <c r="AR128" s="758"/>
      <c r="AS128" s="758"/>
      <c r="AT128" s="759"/>
      <c r="AU128" s="235"/>
      <c r="AV128" s="235"/>
      <c r="AW128" s="235"/>
      <c r="AX128" s="802" t="s">
        <v>464</v>
      </c>
      <c r="AY128" s="798"/>
      <c r="AZ128" s="798"/>
      <c r="BA128" s="798"/>
      <c r="BB128" s="798"/>
      <c r="BC128" s="798"/>
      <c r="BD128" s="798"/>
      <c r="BE128" s="799"/>
      <c r="BF128" s="820" t="s">
        <v>448</v>
      </c>
      <c r="BG128" s="821"/>
      <c r="BH128" s="821"/>
      <c r="BI128" s="821"/>
      <c r="BJ128" s="821"/>
      <c r="BK128" s="821"/>
      <c r="BL128" s="822"/>
      <c r="BM128" s="820">
        <v>16.25</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465</v>
      </c>
      <c r="X129" s="811"/>
      <c r="Y129" s="811"/>
      <c r="Z129" s="812"/>
      <c r="AA129" s="813">
        <v>67006267</v>
      </c>
      <c r="AB129" s="814"/>
      <c r="AC129" s="814"/>
      <c r="AD129" s="814"/>
      <c r="AE129" s="815"/>
      <c r="AF129" s="816">
        <v>67151544</v>
      </c>
      <c r="AG129" s="814"/>
      <c r="AH129" s="814"/>
      <c r="AI129" s="814"/>
      <c r="AJ129" s="815"/>
      <c r="AK129" s="816">
        <v>67207329</v>
      </c>
      <c r="AL129" s="814"/>
      <c r="AM129" s="814"/>
      <c r="AN129" s="814"/>
      <c r="AO129" s="815"/>
      <c r="AP129" s="817"/>
      <c r="AQ129" s="818"/>
      <c r="AR129" s="818"/>
      <c r="AS129" s="818"/>
      <c r="AT129" s="819"/>
      <c r="AU129" s="235"/>
      <c r="AV129" s="235"/>
      <c r="AW129" s="235"/>
      <c r="AX129" s="802" t="s">
        <v>466</v>
      </c>
      <c r="AY129" s="798"/>
      <c r="AZ129" s="798"/>
      <c r="BA129" s="798"/>
      <c r="BB129" s="798"/>
      <c r="BC129" s="798"/>
      <c r="BD129" s="798"/>
      <c r="BE129" s="799"/>
      <c r="BF129" s="803">
        <v>8.3000000000000007</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467</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468</v>
      </c>
      <c r="X130" s="811"/>
      <c r="Y130" s="811"/>
      <c r="Z130" s="812"/>
      <c r="AA130" s="813">
        <v>9654861</v>
      </c>
      <c r="AB130" s="814"/>
      <c r="AC130" s="814"/>
      <c r="AD130" s="814"/>
      <c r="AE130" s="815"/>
      <c r="AF130" s="816">
        <v>10137880</v>
      </c>
      <c r="AG130" s="814"/>
      <c r="AH130" s="814"/>
      <c r="AI130" s="814"/>
      <c r="AJ130" s="815"/>
      <c r="AK130" s="816">
        <v>9718583</v>
      </c>
      <c r="AL130" s="814"/>
      <c r="AM130" s="814"/>
      <c r="AN130" s="814"/>
      <c r="AO130" s="815"/>
      <c r="AP130" s="817"/>
      <c r="AQ130" s="818"/>
      <c r="AR130" s="818"/>
      <c r="AS130" s="818"/>
      <c r="AT130" s="819"/>
      <c r="AU130" s="235"/>
      <c r="AV130" s="235"/>
      <c r="AW130" s="235"/>
      <c r="AX130" s="781" t="s">
        <v>469</v>
      </c>
      <c r="AY130" s="782"/>
      <c r="AZ130" s="782"/>
      <c r="BA130" s="782"/>
      <c r="BB130" s="782"/>
      <c r="BC130" s="782"/>
      <c r="BD130" s="782"/>
      <c r="BE130" s="783"/>
      <c r="BF130" s="735">
        <v>41.7</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470</v>
      </c>
      <c r="X131" s="744"/>
      <c r="Y131" s="744"/>
      <c r="Z131" s="745"/>
      <c r="AA131" s="746">
        <v>57351406</v>
      </c>
      <c r="AB131" s="747"/>
      <c r="AC131" s="747"/>
      <c r="AD131" s="747"/>
      <c r="AE131" s="748"/>
      <c r="AF131" s="749">
        <v>57013664</v>
      </c>
      <c r="AG131" s="747"/>
      <c r="AH131" s="747"/>
      <c r="AI131" s="747"/>
      <c r="AJ131" s="748"/>
      <c r="AK131" s="749">
        <v>57488746</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471</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472</v>
      </c>
      <c r="W132" s="767"/>
      <c r="X132" s="767"/>
      <c r="Y132" s="767"/>
      <c r="Z132" s="768"/>
      <c r="AA132" s="769">
        <v>8.1935986019999998</v>
      </c>
      <c r="AB132" s="770"/>
      <c r="AC132" s="770"/>
      <c r="AD132" s="770"/>
      <c r="AE132" s="771"/>
      <c r="AF132" s="772">
        <v>10.852335999999999</v>
      </c>
      <c r="AG132" s="770"/>
      <c r="AH132" s="770"/>
      <c r="AI132" s="770"/>
      <c r="AJ132" s="771"/>
      <c r="AK132" s="772">
        <v>6.1472361910000002</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473</v>
      </c>
      <c r="W133" s="776"/>
      <c r="X133" s="776"/>
      <c r="Y133" s="776"/>
      <c r="Z133" s="777"/>
      <c r="AA133" s="778">
        <v>8.9</v>
      </c>
      <c r="AB133" s="779"/>
      <c r="AC133" s="779"/>
      <c r="AD133" s="779"/>
      <c r="AE133" s="780"/>
      <c r="AF133" s="778">
        <v>9.1999999999999993</v>
      </c>
      <c r="AG133" s="779"/>
      <c r="AH133" s="779"/>
      <c r="AI133" s="779"/>
      <c r="AJ133" s="780"/>
      <c r="AK133" s="778">
        <v>8.3000000000000007</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0" zoomScaleNormal="85" zoomScaleSheetLayoutView="5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0" zoomScaleSheetLayoutView="5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49" t="s">
        <v>476</v>
      </c>
      <c r="L7" s="254"/>
      <c r="M7" s="255" t="s">
        <v>477</v>
      </c>
      <c r="N7" s="256"/>
    </row>
    <row r="8" spans="1:16" x14ac:dyDescent="0.15">
      <c r="A8" s="248"/>
      <c r="B8" s="244"/>
      <c r="C8" s="244"/>
      <c r="D8" s="244"/>
      <c r="E8" s="244"/>
      <c r="F8" s="244"/>
      <c r="G8" s="257"/>
      <c r="H8" s="258"/>
      <c r="I8" s="258"/>
      <c r="J8" s="259"/>
      <c r="K8" s="1150"/>
      <c r="L8" s="260" t="s">
        <v>478</v>
      </c>
      <c r="M8" s="261" t="s">
        <v>479</v>
      </c>
      <c r="N8" s="262" t="s">
        <v>480</v>
      </c>
    </row>
    <row r="9" spans="1:16" x14ac:dyDescent="0.15">
      <c r="A9" s="248"/>
      <c r="B9" s="244"/>
      <c r="C9" s="244"/>
      <c r="D9" s="244"/>
      <c r="E9" s="244"/>
      <c r="F9" s="244"/>
      <c r="G9" s="1163" t="s">
        <v>481</v>
      </c>
      <c r="H9" s="1164"/>
      <c r="I9" s="1164"/>
      <c r="J9" s="1165"/>
      <c r="K9" s="263">
        <v>19843306</v>
      </c>
      <c r="L9" s="264">
        <v>70110</v>
      </c>
      <c r="M9" s="265">
        <v>57502</v>
      </c>
      <c r="N9" s="266">
        <v>21.9</v>
      </c>
    </row>
    <row r="10" spans="1:16" x14ac:dyDescent="0.15">
      <c r="A10" s="248"/>
      <c r="B10" s="244"/>
      <c r="C10" s="244"/>
      <c r="D10" s="244"/>
      <c r="E10" s="244"/>
      <c r="F10" s="244"/>
      <c r="G10" s="1163" t="s">
        <v>482</v>
      </c>
      <c r="H10" s="1164"/>
      <c r="I10" s="1164"/>
      <c r="J10" s="1165"/>
      <c r="K10" s="267">
        <v>2172752</v>
      </c>
      <c r="L10" s="268">
        <v>7677</v>
      </c>
      <c r="M10" s="269">
        <v>3770</v>
      </c>
      <c r="N10" s="270">
        <v>103.6</v>
      </c>
    </row>
    <row r="11" spans="1:16" ht="13.5" customHeight="1" x14ac:dyDescent="0.15">
      <c r="A11" s="248"/>
      <c r="B11" s="244"/>
      <c r="C11" s="244"/>
      <c r="D11" s="244"/>
      <c r="E11" s="244"/>
      <c r="F11" s="244"/>
      <c r="G11" s="1163" t="s">
        <v>483</v>
      </c>
      <c r="H11" s="1164"/>
      <c r="I11" s="1164"/>
      <c r="J11" s="1165"/>
      <c r="K11" s="267">
        <v>6224</v>
      </c>
      <c r="L11" s="268">
        <v>22</v>
      </c>
      <c r="M11" s="269">
        <v>1760</v>
      </c>
      <c r="N11" s="270">
        <v>-98.8</v>
      </c>
    </row>
    <row r="12" spans="1:16" ht="13.5" customHeight="1" x14ac:dyDescent="0.15">
      <c r="A12" s="248"/>
      <c r="B12" s="244"/>
      <c r="C12" s="244"/>
      <c r="D12" s="244"/>
      <c r="E12" s="244"/>
      <c r="F12" s="244"/>
      <c r="G12" s="1163" t="s">
        <v>484</v>
      </c>
      <c r="H12" s="1164"/>
      <c r="I12" s="1164"/>
      <c r="J12" s="1165"/>
      <c r="K12" s="267">
        <v>489940</v>
      </c>
      <c r="L12" s="268">
        <v>1731</v>
      </c>
      <c r="M12" s="269">
        <v>849</v>
      </c>
      <c r="N12" s="270">
        <v>103.9</v>
      </c>
    </row>
    <row r="13" spans="1:16" ht="13.5" customHeight="1" x14ac:dyDescent="0.15">
      <c r="A13" s="248"/>
      <c r="B13" s="244"/>
      <c r="C13" s="244"/>
      <c r="D13" s="244"/>
      <c r="E13" s="244"/>
      <c r="F13" s="244"/>
      <c r="G13" s="1163" t="s">
        <v>485</v>
      </c>
      <c r="H13" s="1164"/>
      <c r="I13" s="1164"/>
      <c r="J13" s="1165"/>
      <c r="K13" s="267" t="s">
        <v>486</v>
      </c>
      <c r="L13" s="268" t="s">
        <v>486</v>
      </c>
      <c r="M13" s="269">
        <v>27</v>
      </c>
      <c r="N13" s="270" t="s">
        <v>486</v>
      </c>
    </row>
    <row r="14" spans="1:16" ht="13.5" customHeight="1" x14ac:dyDescent="0.15">
      <c r="A14" s="248"/>
      <c r="B14" s="244"/>
      <c r="C14" s="244"/>
      <c r="D14" s="244"/>
      <c r="E14" s="244"/>
      <c r="F14" s="244"/>
      <c r="G14" s="1163" t="s">
        <v>487</v>
      </c>
      <c r="H14" s="1164"/>
      <c r="I14" s="1164"/>
      <c r="J14" s="1165"/>
      <c r="K14" s="267">
        <v>599957</v>
      </c>
      <c r="L14" s="268">
        <v>2120</v>
      </c>
      <c r="M14" s="269">
        <v>2523</v>
      </c>
      <c r="N14" s="270">
        <v>-16</v>
      </c>
    </row>
    <row r="15" spans="1:16" ht="13.5" customHeight="1" x14ac:dyDescent="0.15">
      <c r="A15" s="248"/>
      <c r="B15" s="244"/>
      <c r="C15" s="244"/>
      <c r="D15" s="244"/>
      <c r="E15" s="244"/>
      <c r="F15" s="244"/>
      <c r="G15" s="1163" t="s">
        <v>488</v>
      </c>
      <c r="H15" s="1164"/>
      <c r="I15" s="1164"/>
      <c r="J15" s="1165"/>
      <c r="K15" s="267">
        <v>1079001</v>
      </c>
      <c r="L15" s="268">
        <v>3812</v>
      </c>
      <c r="M15" s="269">
        <v>1457</v>
      </c>
      <c r="N15" s="270">
        <v>161.6</v>
      </c>
    </row>
    <row r="16" spans="1:16" x14ac:dyDescent="0.15">
      <c r="A16" s="248"/>
      <c r="B16" s="244"/>
      <c r="C16" s="244"/>
      <c r="D16" s="244"/>
      <c r="E16" s="244"/>
      <c r="F16" s="244"/>
      <c r="G16" s="1166" t="s">
        <v>489</v>
      </c>
      <c r="H16" s="1167"/>
      <c r="I16" s="1167"/>
      <c r="J16" s="1168"/>
      <c r="K16" s="268">
        <v>-2021142</v>
      </c>
      <c r="L16" s="268">
        <v>-7141</v>
      </c>
      <c r="M16" s="269">
        <v>-5099</v>
      </c>
      <c r="N16" s="270">
        <v>40</v>
      </c>
    </row>
    <row r="17" spans="1:16" x14ac:dyDescent="0.15">
      <c r="A17" s="248"/>
      <c r="B17" s="244"/>
      <c r="C17" s="244"/>
      <c r="D17" s="244"/>
      <c r="E17" s="244"/>
      <c r="F17" s="244"/>
      <c r="G17" s="1166" t="s">
        <v>165</v>
      </c>
      <c r="H17" s="1167"/>
      <c r="I17" s="1167"/>
      <c r="J17" s="1168"/>
      <c r="K17" s="268">
        <v>22170038</v>
      </c>
      <c r="L17" s="268">
        <v>78331</v>
      </c>
      <c r="M17" s="269">
        <v>62790</v>
      </c>
      <c r="N17" s="270">
        <v>24.8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60" t="s">
        <v>494</v>
      </c>
      <c r="H21" s="1161"/>
      <c r="I21" s="1161"/>
      <c r="J21" s="1162"/>
      <c r="K21" s="280">
        <v>8.08</v>
      </c>
      <c r="L21" s="281">
        <v>6.21</v>
      </c>
      <c r="M21" s="282">
        <v>1.87</v>
      </c>
      <c r="N21" s="249"/>
      <c r="O21" s="283"/>
      <c r="P21" s="279"/>
    </row>
    <row r="22" spans="1:16" s="284" customFormat="1" x14ac:dyDescent="0.15">
      <c r="A22" s="279"/>
      <c r="B22" s="249"/>
      <c r="C22" s="249"/>
      <c r="D22" s="249"/>
      <c r="E22" s="249"/>
      <c r="F22" s="249"/>
      <c r="G22" s="1160" t="s">
        <v>495</v>
      </c>
      <c r="H22" s="1161"/>
      <c r="I22" s="1161"/>
      <c r="J22" s="1162"/>
      <c r="K22" s="285">
        <v>100.3</v>
      </c>
      <c r="L22" s="286">
        <v>100.9</v>
      </c>
      <c r="M22" s="287">
        <v>-0.6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49" t="s">
        <v>476</v>
      </c>
      <c r="L30" s="254"/>
      <c r="M30" s="255" t="s">
        <v>477</v>
      </c>
      <c r="N30" s="256"/>
    </row>
    <row r="31" spans="1:16" x14ac:dyDescent="0.15">
      <c r="A31" s="248"/>
      <c r="B31" s="244"/>
      <c r="C31" s="244"/>
      <c r="D31" s="244"/>
      <c r="E31" s="244"/>
      <c r="F31" s="244"/>
      <c r="G31" s="257"/>
      <c r="H31" s="258"/>
      <c r="I31" s="258"/>
      <c r="J31" s="259"/>
      <c r="K31" s="1150"/>
      <c r="L31" s="260" t="s">
        <v>478</v>
      </c>
      <c r="M31" s="261" t="s">
        <v>479</v>
      </c>
      <c r="N31" s="262" t="s">
        <v>480</v>
      </c>
    </row>
    <row r="32" spans="1:16" ht="27" customHeight="1" x14ac:dyDescent="0.15">
      <c r="A32" s="248"/>
      <c r="B32" s="244"/>
      <c r="C32" s="244"/>
      <c r="D32" s="244"/>
      <c r="E32" s="244"/>
      <c r="F32" s="244"/>
      <c r="G32" s="1151" t="s">
        <v>499</v>
      </c>
      <c r="H32" s="1152"/>
      <c r="I32" s="1152"/>
      <c r="J32" s="1153"/>
      <c r="K32" s="294">
        <v>9591876</v>
      </c>
      <c r="L32" s="294">
        <v>33890</v>
      </c>
      <c r="M32" s="295">
        <v>28154</v>
      </c>
      <c r="N32" s="296">
        <v>20.399999999999999</v>
      </c>
    </row>
    <row r="33" spans="1:16" ht="13.5" customHeight="1" x14ac:dyDescent="0.15">
      <c r="A33" s="248"/>
      <c r="B33" s="244"/>
      <c r="C33" s="244"/>
      <c r="D33" s="244"/>
      <c r="E33" s="244"/>
      <c r="F33" s="244"/>
      <c r="G33" s="1151" t="s">
        <v>500</v>
      </c>
      <c r="H33" s="1152"/>
      <c r="I33" s="1152"/>
      <c r="J33" s="1153"/>
      <c r="K33" s="294" t="s">
        <v>486</v>
      </c>
      <c r="L33" s="294" t="s">
        <v>486</v>
      </c>
      <c r="M33" s="295" t="s">
        <v>486</v>
      </c>
      <c r="N33" s="296" t="s">
        <v>486</v>
      </c>
    </row>
    <row r="34" spans="1:16" ht="27" customHeight="1" x14ac:dyDescent="0.15">
      <c r="A34" s="248"/>
      <c r="B34" s="244"/>
      <c r="C34" s="244"/>
      <c r="D34" s="244"/>
      <c r="E34" s="244"/>
      <c r="F34" s="244"/>
      <c r="G34" s="1151" t="s">
        <v>501</v>
      </c>
      <c r="H34" s="1152"/>
      <c r="I34" s="1152"/>
      <c r="J34" s="1153"/>
      <c r="K34" s="294" t="s">
        <v>486</v>
      </c>
      <c r="L34" s="294" t="s">
        <v>486</v>
      </c>
      <c r="M34" s="295">
        <v>58</v>
      </c>
      <c r="N34" s="296" t="s">
        <v>486</v>
      </c>
    </row>
    <row r="35" spans="1:16" ht="27" customHeight="1" x14ac:dyDescent="0.15">
      <c r="A35" s="248"/>
      <c r="B35" s="244"/>
      <c r="C35" s="244"/>
      <c r="D35" s="244"/>
      <c r="E35" s="244"/>
      <c r="F35" s="244"/>
      <c r="G35" s="1151" t="s">
        <v>502</v>
      </c>
      <c r="H35" s="1152"/>
      <c r="I35" s="1152"/>
      <c r="J35" s="1153"/>
      <c r="K35" s="294">
        <v>5412811</v>
      </c>
      <c r="L35" s="294">
        <v>19124</v>
      </c>
      <c r="M35" s="295">
        <v>7772</v>
      </c>
      <c r="N35" s="296">
        <v>146.1</v>
      </c>
    </row>
    <row r="36" spans="1:16" ht="27" customHeight="1" x14ac:dyDescent="0.15">
      <c r="A36" s="248"/>
      <c r="B36" s="244"/>
      <c r="C36" s="244"/>
      <c r="D36" s="244"/>
      <c r="E36" s="244"/>
      <c r="F36" s="244"/>
      <c r="G36" s="1151" t="s">
        <v>503</v>
      </c>
      <c r="H36" s="1152"/>
      <c r="I36" s="1152"/>
      <c r="J36" s="1153"/>
      <c r="K36" s="294">
        <v>5428</v>
      </c>
      <c r="L36" s="294">
        <v>19</v>
      </c>
      <c r="M36" s="295">
        <v>714</v>
      </c>
      <c r="N36" s="296">
        <v>-97.3</v>
      </c>
    </row>
    <row r="37" spans="1:16" ht="13.5" customHeight="1" x14ac:dyDescent="0.15">
      <c r="A37" s="248"/>
      <c r="B37" s="244"/>
      <c r="C37" s="244"/>
      <c r="D37" s="244"/>
      <c r="E37" s="244"/>
      <c r="F37" s="244"/>
      <c r="G37" s="1151" t="s">
        <v>504</v>
      </c>
      <c r="H37" s="1152"/>
      <c r="I37" s="1152"/>
      <c r="J37" s="1153"/>
      <c r="K37" s="294">
        <v>357087</v>
      </c>
      <c r="L37" s="294">
        <v>1262</v>
      </c>
      <c r="M37" s="295">
        <v>1587</v>
      </c>
      <c r="N37" s="296">
        <v>-20.5</v>
      </c>
    </row>
    <row r="38" spans="1:16" ht="27" customHeight="1" x14ac:dyDescent="0.15">
      <c r="A38" s="248"/>
      <c r="B38" s="244"/>
      <c r="C38" s="244"/>
      <c r="D38" s="244"/>
      <c r="E38" s="244"/>
      <c r="F38" s="244"/>
      <c r="G38" s="1154" t="s">
        <v>505</v>
      </c>
      <c r="H38" s="1155"/>
      <c r="I38" s="1155"/>
      <c r="J38" s="1156"/>
      <c r="K38" s="297">
        <v>1</v>
      </c>
      <c r="L38" s="297">
        <v>0</v>
      </c>
      <c r="M38" s="298">
        <v>3</v>
      </c>
      <c r="N38" s="299">
        <v>-100</v>
      </c>
      <c r="O38" s="293"/>
    </row>
    <row r="39" spans="1:16" x14ac:dyDescent="0.15">
      <c r="A39" s="248"/>
      <c r="B39" s="244"/>
      <c r="C39" s="244"/>
      <c r="D39" s="244"/>
      <c r="E39" s="244"/>
      <c r="F39" s="244"/>
      <c r="G39" s="1154" t="s">
        <v>506</v>
      </c>
      <c r="H39" s="1155"/>
      <c r="I39" s="1155"/>
      <c r="J39" s="1156"/>
      <c r="K39" s="300">
        <v>-2114651</v>
      </c>
      <c r="L39" s="300">
        <v>-7471</v>
      </c>
      <c r="M39" s="301">
        <v>-7908</v>
      </c>
      <c r="N39" s="302">
        <v>-5.5</v>
      </c>
      <c r="O39" s="293"/>
    </row>
    <row r="40" spans="1:16" ht="27" customHeight="1" x14ac:dyDescent="0.15">
      <c r="A40" s="248"/>
      <c r="B40" s="244"/>
      <c r="C40" s="244"/>
      <c r="D40" s="244"/>
      <c r="E40" s="244"/>
      <c r="F40" s="244"/>
      <c r="G40" s="1151" t="s">
        <v>507</v>
      </c>
      <c r="H40" s="1152"/>
      <c r="I40" s="1152"/>
      <c r="J40" s="1153"/>
      <c r="K40" s="300">
        <v>-9718583</v>
      </c>
      <c r="L40" s="300">
        <v>-34338</v>
      </c>
      <c r="M40" s="301">
        <v>-22784</v>
      </c>
      <c r="N40" s="302">
        <v>50.7</v>
      </c>
      <c r="O40" s="293"/>
    </row>
    <row r="41" spans="1:16" x14ac:dyDescent="0.15">
      <c r="A41" s="248"/>
      <c r="B41" s="244"/>
      <c r="C41" s="244"/>
      <c r="D41" s="244"/>
      <c r="E41" s="244"/>
      <c r="F41" s="244"/>
      <c r="G41" s="1157" t="s">
        <v>276</v>
      </c>
      <c r="H41" s="1158"/>
      <c r="I41" s="1158"/>
      <c r="J41" s="1159"/>
      <c r="K41" s="294">
        <v>3533969</v>
      </c>
      <c r="L41" s="300">
        <v>12486</v>
      </c>
      <c r="M41" s="301">
        <v>7596</v>
      </c>
      <c r="N41" s="302">
        <v>64.400000000000006</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44" t="s">
        <v>476</v>
      </c>
      <c r="J49" s="1146" t="s">
        <v>511</v>
      </c>
      <c r="K49" s="1147"/>
      <c r="L49" s="1147"/>
      <c r="M49" s="1147"/>
      <c r="N49" s="1148"/>
    </row>
    <row r="50" spans="1:14" x14ac:dyDescent="0.15">
      <c r="A50" s="248"/>
      <c r="B50" s="244"/>
      <c r="C50" s="244"/>
      <c r="D50" s="244"/>
      <c r="E50" s="244"/>
      <c r="F50" s="244"/>
      <c r="G50" s="312"/>
      <c r="H50" s="313"/>
      <c r="I50" s="1145"/>
      <c r="J50" s="314" t="s">
        <v>512</v>
      </c>
      <c r="K50" s="315" t="s">
        <v>513</v>
      </c>
      <c r="L50" s="316" t="s">
        <v>514</v>
      </c>
      <c r="M50" s="317" t="s">
        <v>515</v>
      </c>
      <c r="N50" s="318" t="s">
        <v>516</v>
      </c>
    </row>
    <row r="51" spans="1:14" x14ac:dyDescent="0.15">
      <c r="A51" s="248"/>
      <c r="B51" s="244"/>
      <c r="C51" s="244"/>
      <c r="D51" s="244"/>
      <c r="E51" s="244"/>
      <c r="F51" s="244"/>
      <c r="G51" s="310" t="s">
        <v>517</v>
      </c>
      <c r="H51" s="311"/>
      <c r="I51" s="319">
        <v>11465226</v>
      </c>
      <c r="J51" s="320">
        <v>40975</v>
      </c>
      <c r="K51" s="321">
        <v>9.6</v>
      </c>
      <c r="L51" s="322">
        <v>38606</v>
      </c>
      <c r="M51" s="323">
        <v>-24</v>
      </c>
      <c r="N51" s="324">
        <v>33.6</v>
      </c>
    </row>
    <row r="52" spans="1:14" x14ac:dyDescent="0.15">
      <c r="A52" s="248"/>
      <c r="B52" s="244"/>
      <c r="C52" s="244"/>
      <c r="D52" s="244"/>
      <c r="E52" s="244"/>
      <c r="F52" s="244"/>
      <c r="G52" s="325"/>
      <c r="H52" s="326" t="s">
        <v>518</v>
      </c>
      <c r="I52" s="327">
        <v>7387330</v>
      </c>
      <c r="J52" s="328">
        <v>26401</v>
      </c>
      <c r="K52" s="329">
        <v>-3.4</v>
      </c>
      <c r="L52" s="330">
        <v>22435</v>
      </c>
      <c r="M52" s="331">
        <v>-26.4</v>
      </c>
      <c r="N52" s="332">
        <v>23</v>
      </c>
    </row>
    <row r="53" spans="1:14" x14ac:dyDescent="0.15">
      <c r="A53" s="248"/>
      <c r="B53" s="244"/>
      <c r="C53" s="244"/>
      <c r="D53" s="244"/>
      <c r="E53" s="244"/>
      <c r="F53" s="244"/>
      <c r="G53" s="310" t="s">
        <v>519</v>
      </c>
      <c r="H53" s="311"/>
      <c r="I53" s="319">
        <v>10918681</v>
      </c>
      <c r="J53" s="320">
        <v>38229</v>
      </c>
      <c r="K53" s="321">
        <v>-6.7</v>
      </c>
      <c r="L53" s="322">
        <v>39425</v>
      </c>
      <c r="M53" s="323">
        <v>2.1</v>
      </c>
      <c r="N53" s="324">
        <v>-8.8000000000000007</v>
      </c>
    </row>
    <row r="54" spans="1:14" x14ac:dyDescent="0.15">
      <c r="A54" s="248"/>
      <c r="B54" s="244"/>
      <c r="C54" s="244"/>
      <c r="D54" s="244"/>
      <c r="E54" s="244"/>
      <c r="F54" s="244"/>
      <c r="G54" s="325"/>
      <c r="H54" s="326" t="s">
        <v>518</v>
      </c>
      <c r="I54" s="327">
        <v>6986128</v>
      </c>
      <c r="J54" s="328">
        <v>24460</v>
      </c>
      <c r="K54" s="329">
        <v>-7.4</v>
      </c>
      <c r="L54" s="330">
        <v>22414</v>
      </c>
      <c r="M54" s="331">
        <v>-0.1</v>
      </c>
      <c r="N54" s="332">
        <v>-7.3</v>
      </c>
    </row>
    <row r="55" spans="1:14" x14ac:dyDescent="0.15">
      <c r="A55" s="248"/>
      <c r="B55" s="244"/>
      <c r="C55" s="244"/>
      <c r="D55" s="244"/>
      <c r="E55" s="244"/>
      <c r="F55" s="244"/>
      <c r="G55" s="310" t="s">
        <v>520</v>
      </c>
      <c r="H55" s="311"/>
      <c r="I55" s="319">
        <v>15348729</v>
      </c>
      <c r="J55" s="320">
        <v>53732</v>
      </c>
      <c r="K55" s="321">
        <v>40.6</v>
      </c>
      <c r="L55" s="322">
        <v>43141</v>
      </c>
      <c r="M55" s="323">
        <v>9.4</v>
      </c>
      <c r="N55" s="324">
        <v>31.2</v>
      </c>
    </row>
    <row r="56" spans="1:14" x14ac:dyDescent="0.15">
      <c r="A56" s="248"/>
      <c r="B56" s="244"/>
      <c r="C56" s="244"/>
      <c r="D56" s="244"/>
      <c r="E56" s="244"/>
      <c r="F56" s="244"/>
      <c r="G56" s="325"/>
      <c r="H56" s="326" t="s">
        <v>518</v>
      </c>
      <c r="I56" s="327">
        <v>9844769</v>
      </c>
      <c r="J56" s="328">
        <v>34464</v>
      </c>
      <c r="K56" s="329">
        <v>40.9</v>
      </c>
      <c r="L56" s="330">
        <v>21887</v>
      </c>
      <c r="M56" s="331">
        <v>-2.4</v>
      </c>
      <c r="N56" s="332">
        <v>43.3</v>
      </c>
    </row>
    <row r="57" spans="1:14" x14ac:dyDescent="0.15">
      <c r="A57" s="248"/>
      <c r="B57" s="244"/>
      <c r="C57" s="244"/>
      <c r="D57" s="244"/>
      <c r="E57" s="244"/>
      <c r="F57" s="244"/>
      <c r="G57" s="310" t="s">
        <v>521</v>
      </c>
      <c r="H57" s="311"/>
      <c r="I57" s="319">
        <v>18215281</v>
      </c>
      <c r="J57" s="320">
        <v>63999</v>
      </c>
      <c r="K57" s="321">
        <v>19.100000000000001</v>
      </c>
      <c r="L57" s="322">
        <v>45117</v>
      </c>
      <c r="M57" s="323">
        <v>4.5999999999999996</v>
      </c>
      <c r="N57" s="324">
        <v>14.5</v>
      </c>
    </row>
    <row r="58" spans="1:14" x14ac:dyDescent="0.15">
      <c r="A58" s="248"/>
      <c r="B58" s="244"/>
      <c r="C58" s="244"/>
      <c r="D58" s="244"/>
      <c r="E58" s="244"/>
      <c r="F58" s="244"/>
      <c r="G58" s="325"/>
      <c r="H58" s="326" t="s">
        <v>518</v>
      </c>
      <c r="I58" s="327">
        <v>11880913</v>
      </c>
      <c r="J58" s="328">
        <v>41743</v>
      </c>
      <c r="K58" s="329">
        <v>21.1</v>
      </c>
      <c r="L58" s="330">
        <v>25589</v>
      </c>
      <c r="M58" s="331">
        <v>16.899999999999999</v>
      </c>
      <c r="N58" s="332">
        <v>4.2</v>
      </c>
    </row>
    <row r="59" spans="1:14" x14ac:dyDescent="0.15">
      <c r="A59" s="248"/>
      <c r="B59" s="244"/>
      <c r="C59" s="244"/>
      <c r="D59" s="244"/>
      <c r="E59" s="244"/>
      <c r="F59" s="244"/>
      <c r="G59" s="310" t="s">
        <v>522</v>
      </c>
      <c r="H59" s="311"/>
      <c r="I59" s="319">
        <v>19660831</v>
      </c>
      <c r="J59" s="320">
        <v>69465</v>
      </c>
      <c r="K59" s="321">
        <v>8.5</v>
      </c>
      <c r="L59" s="322">
        <v>39951</v>
      </c>
      <c r="M59" s="323">
        <v>-11.5</v>
      </c>
      <c r="N59" s="324">
        <v>20</v>
      </c>
    </row>
    <row r="60" spans="1:14" x14ac:dyDescent="0.15">
      <c r="A60" s="248"/>
      <c r="B60" s="244"/>
      <c r="C60" s="244"/>
      <c r="D60" s="244"/>
      <c r="E60" s="244"/>
      <c r="F60" s="244"/>
      <c r="G60" s="325"/>
      <c r="H60" s="326" t="s">
        <v>518</v>
      </c>
      <c r="I60" s="333">
        <v>10992296</v>
      </c>
      <c r="J60" s="328">
        <v>38838</v>
      </c>
      <c r="K60" s="329">
        <v>-7</v>
      </c>
      <c r="L60" s="330">
        <v>22555</v>
      </c>
      <c r="M60" s="331">
        <v>-11.9</v>
      </c>
      <c r="N60" s="332">
        <v>4.9000000000000004</v>
      </c>
    </row>
    <row r="61" spans="1:14" x14ac:dyDescent="0.15">
      <c r="A61" s="248"/>
      <c r="B61" s="244"/>
      <c r="C61" s="244"/>
      <c r="D61" s="244"/>
      <c r="E61" s="244"/>
      <c r="F61" s="244"/>
      <c r="G61" s="310" t="s">
        <v>523</v>
      </c>
      <c r="H61" s="334"/>
      <c r="I61" s="335">
        <v>15121750</v>
      </c>
      <c r="J61" s="336">
        <v>53280</v>
      </c>
      <c r="K61" s="337">
        <v>14.2</v>
      </c>
      <c r="L61" s="338">
        <v>41248</v>
      </c>
      <c r="M61" s="339">
        <v>-3.9</v>
      </c>
      <c r="N61" s="324">
        <v>18.100000000000001</v>
      </c>
    </row>
    <row r="62" spans="1:14" x14ac:dyDescent="0.15">
      <c r="A62" s="248"/>
      <c r="B62" s="244"/>
      <c r="C62" s="244"/>
      <c r="D62" s="244"/>
      <c r="E62" s="244"/>
      <c r="F62" s="244"/>
      <c r="G62" s="325"/>
      <c r="H62" s="326" t="s">
        <v>518</v>
      </c>
      <c r="I62" s="327">
        <v>9418287</v>
      </c>
      <c r="J62" s="328">
        <v>33181</v>
      </c>
      <c r="K62" s="329">
        <v>8.8000000000000007</v>
      </c>
      <c r="L62" s="330">
        <v>22976</v>
      </c>
      <c r="M62" s="331">
        <v>-4.8</v>
      </c>
      <c r="N62" s="332">
        <v>13.6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0" zoomScaleNormal="5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69" t="s">
        <v>3</v>
      </c>
      <c r="D47" s="1169"/>
      <c r="E47" s="1170"/>
      <c r="F47" s="11">
        <v>25.27</v>
      </c>
      <c r="G47" s="12">
        <v>27.58</v>
      </c>
      <c r="H47" s="12">
        <v>28.54</v>
      </c>
      <c r="I47" s="12">
        <v>29.87</v>
      </c>
      <c r="J47" s="13">
        <v>28.23</v>
      </c>
    </row>
    <row r="48" spans="2:10" ht="57.75" customHeight="1" x14ac:dyDescent="0.15">
      <c r="B48" s="14"/>
      <c r="C48" s="1171" t="s">
        <v>4</v>
      </c>
      <c r="D48" s="1171"/>
      <c r="E48" s="1172"/>
      <c r="F48" s="15">
        <v>4.8499999999999996</v>
      </c>
      <c r="G48" s="16">
        <v>2.33</v>
      </c>
      <c r="H48" s="16">
        <v>2.77</v>
      </c>
      <c r="I48" s="16">
        <v>0.81</v>
      </c>
      <c r="J48" s="17">
        <v>0.85</v>
      </c>
    </row>
    <row r="49" spans="2:10" ht="57.75" customHeight="1" thickBot="1" x14ac:dyDescent="0.2">
      <c r="B49" s="18"/>
      <c r="C49" s="1173" t="s">
        <v>5</v>
      </c>
      <c r="D49" s="1173"/>
      <c r="E49" s="1174"/>
      <c r="F49" s="19">
        <v>2.14</v>
      </c>
      <c r="G49" s="20" t="s">
        <v>530</v>
      </c>
      <c r="H49" s="20">
        <v>2.06</v>
      </c>
      <c r="I49" s="20" t="s">
        <v>531</v>
      </c>
      <c r="J49" s="21" t="s">
        <v>532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16</vt:i4>
      </vt:variant>
    </vt:vector>
  </HeadingPairs>
  <TitlesOfParts>
    <vt:vector baseType="lpstr" size="16">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2017-04-03T07:37:34Z</cp:lastPrinted>
  <dcterms:created xsi:type="dcterms:W3CDTF">2017-02-15T19:58:43Z</dcterms:created>
  <dcterms:modified xsi:type="dcterms:W3CDTF">2017-05-24T07:23:23Z</dcterms:modified>
</cp:coreProperties>
</file>