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mc:Ignorable="x15">
  <fileVersion appName="xl" lastEdited="6" lowestEdited="5" rupBuild="14420"/>
  <workbookPr defaultThemeVersion="124226"/>
  <bookViews>
    <workbookView windowHeight="7875" windowWidth="14940" xWindow="240" yWindow="60"/>
  </bookViews>
  <sheets>
    <sheet r:id="rId1" name="総括表" sheetId="9"/>
    <sheet r:id="rId2" name="普通会計の状況" sheetId="10"/>
    <sheet r:id="rId3" name="各会計、関係団体の財政状況及び健全化判断比率" sheetId="11"/>
    <sheet r:id="rId4" name="財政比較分析表" sheetId="12"/>
    <sheet r:id="rId5" name="経常経費分析表（経常収支比率の分析）" sheetId="13"/>
    <sheet r:id="rId6" name="経常経費分析表（人件費・公債費・普通建設事業費の分析）" sheetId="14"/>
    <sheet r:id="rId7" name="性質別歳出決算分析表（住民一人当たりのコスト）" sheetId="15"/>
    <sheet r:id="rId8" name="目的別歳出決算分析表（住民一人当たりのコスト）" sheetId="16"/>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公会計指標分析・財政指標組合せ分析表" sheetId="23"/>
    <sheet r:id="rId14" name="施設類型別ストック情報分析表①" sheetId="24"/>
    <sheet r:id="rId15" name="施設類型別ストック情報分析表②" sheetId="25"/>
    <sheet r:id="rId16" name="データシート" sheetId="8" state="hidden"/>
  </sheets>
  <calcPr calcId="162913" concurrentManualCount="2"/>
</workbook>
</file>

<file path=xl/calcChain.xml><?xml version="1.0" encoding="utf-8"?>
<calcChain xmlns="http://schemas.openxmlformats.org/spreadsheetml/2006/main">
  <c r="BG36" i="9" l="1"/>
  <c r="BG35" i="9"/>
  <c r="BG34" i="9"/>
  <c r="AO38" i="9"/>
  <c r="AO37" i="9"/>
  <c r="AO36"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BE43" i="9" l="1"/>
  <c r="AM43" i="9"/>
  <c r="U43" i="9"/>
  <c r="C43" i="9"/>
  <c r="BE42" i="9"/>
  <c r="AM42" i="9"/>
  <c r="U42" i="9"/>
  <c r="C42" i="9"/>
  <c r="BE41" i="9"/>
  <c r="AM41" i="9"/>
  <c r="U41" i="9"/>
  <c r="C41" i="9"/>
  <c r="BE40" i="9"/>
  <c r="AM40" i="9"/>
  <c r="U40" i="9"/>
  <c r="C40" i="9"/>
  <c r="BE39" i="9"/>
  <c r="AM39" i="9"/>
  <c r="U39" i="9"/>
  <c r="C39" i="9"/>
  <c r="BE38" i="9"/>
  <c r="U38" i="9"/>
  <c r="C38" i="9"/>
  <c r="BE37" i="9"/>
  <c r="C37"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6" i="9" l="1"/>
  <c r="U34" i="9"/>
  <c r="U35" i="9" s="1"/>
  <c r="U36" i="9" s="1"/>
  <c r="U37" i="9" s="1"/>
  <c r="AM34" i="9" l="1"/>
  <c r="AM35" i="9" l="1"/>
  <c r="AM36" i="9" s="1"/>
  <c r="AM37" i="9" s="1"/>
  <c r="AM38" i="9" s="1"/>
  <c r="BE34" i="9"/>
  <c r="BE35" i="9" s="1"/>
  <c r="BE36" i="9" s="1"/>
  <c r="BW34" i="9" l="1"/>
  <c r="BW35" i="9" s="1"/>
  <c r="BW36" i="9" s="1"/>
  <c r="BW37" i="9" s="1"/>
  <c r="BW38" i="9" s="1"/>
  <c r="BW39" i="9" s="1"/>
  <c r="BW40" i="9" s="1"/>
  <c r="BW41" i="9" s="1"/>
  <c r="BW42" i="9" s="1"/>
  <c r="BW43" i="9" s="1"/>
  <c r="CO34" i="9" l="1"/>
  <c r="CO35" i="9" s="1"/>
  <c r="CO36" i="9" s="1"/>
  <c r="CO37" i="9" s="1"/>
  <c r="CO38" i="9" s="1"/>
  <c r="CO39" i="9" s="1"/>
  <c r="CO40" i="9" s="1"/>
  <c r="CO41" i="9" s="1"/>
  <c r="CO42" i="9" s="1"/>
  <c r="CO43" i="9" s="1"/>
</calcChain>
</file>

<file path=xl/sharedStrings.xml><?xml version="1.0" encoding="utf-8"?>
<sst xmlns="http://schemas.openxmlformats.org/spreadsheetml/2006/main" count="1087" uniqueCount="586">
  <si>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</si>
  <si>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</si>
  <si>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</si>
  <si>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</si>
  <si>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</si>
  <si>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</si>
  <si>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</si>
  <si>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</si>
  <si>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</si>
  <si>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</si>
  <si>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</si>
  <si>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</si>
  <si>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</si>
  <si>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</si>
  <si>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</si>
  <si>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</si>
  <si>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</si>
  <si>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</si>
  <si>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</si>
  <si>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</si>
  <si>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</si>
  <si>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</si>
  <si>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</si>
  <si>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</si>
  <si>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</si>
  <si>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</si>
  <si>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</si>
  <si>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</si>
  <si>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</si>
  <si>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</si>
  <si>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</si>
  <si>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</si>
  <si>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</si>
  <si>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</si>
  <si>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</si>
  <si>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</si>
  <si>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</si>
  <si>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</si>
  <si>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</si>
  <si>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</si>
  <si>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</si>
  <si>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</si>
  <si>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</si>
  <si>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</si>
  <si>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</si>
  <si>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</si>
  <si>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</si>
  <si>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</si>
  <si>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</si>
  <si>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</si>
  <si>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</si>
  <si>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</si>
  <si>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</si>
  <si>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</si>
  <si>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</si>
  <si>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</si>
  <si>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</si>
  <si>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</si>
  <si>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</si>
  <si>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</si>
  <si>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</si>
  <si>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</si>
  <si>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</si>
  <si>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</si>
  <si>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</si>
  <si>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</si>
  <si>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</si>
  <si>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</si>
  <si>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</si>
  <si>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</si>
  <si>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</si>
  <si>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</si>
  <si>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</si>
  <si>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</si>
  <si>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</si>
  <si>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</si>
  <si>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</si>
  <si>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</si>
  <si>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</si>
  <si>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</si>
  <si>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</si>
  <si>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</si>
  <si>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津市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</si>
  <si>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</si>
  <si>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</si>
  <si>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</si>
  <si>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</si>
  <si>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</si>
  <si>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</si>
  <si>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</si>
  <si>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</si>
  <si>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</si>
  <si>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</si>
  <si>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</si>
  <si>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</si>
  <si>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</si>
  <si>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</si>
  <si>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</si>
  <si>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</si>
  <si>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</si>
  <si>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</si>
  <si>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</si>
  <si>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</si>
  <si>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</si>
  <si>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</si>
  <si>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</si>
  <si>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</si>
  <si>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</si>
  <si>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</si>
  <si>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</si>
  <si>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</si>
  <si>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</si>
  <si>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</si>
  <si>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</si>
  <si>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</si>
  <si>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</si>
  <si>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</si>
  <si>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</si>
  <si>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</si>
  <si>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</si>
  <si>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</si>
  <si>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</si>
  <si>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</si>
  <si>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</si>
  <si>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</si>
  <si>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</si>
  <si>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</si>
  <si>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</si>
  <si>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</si>
  <si>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</si>
  <si>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</si>
  <si>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</si>
  <si>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</si>
  <si>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</si>
  <si>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</si>
  <si>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</si>
  <si>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</si>
  <si>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</si>
  <si>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</si>
  <si>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</si>
  <si>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</si>
  <si>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</si>
  <si>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</si>
  <si>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</si>
  <si>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</si>
  <si>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</si>
  <si>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</si>
  <si>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</si>
  <si>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</si>
  <si>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</si>
  <si>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</si>
  <si>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</si>
  <si>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</si>
  <si>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</si>
  <si>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</si>
  <si>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</si>
  <si>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</si>
  <si>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</si>
  <si>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</si>
  <si>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</si>
  <si>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</si>
  <si>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</si>
  <si>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</si>
  <si>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</si>
  <si>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</si>
  <si>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</si>
  <si>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</si>
  <si>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</si>
  <si>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</si>
  <si>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</si>
  <si>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</si>
  <si>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</si>
  <si>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</si>
  <si>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</si>
  <si>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</si>
  <si>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</si>
  <si>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</si>
  <si>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</si>
  <si>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</si>
  <si>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</si>
  <si>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</si>
  <si>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</si>
  <si>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</si>
  <si>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</si>
  <si>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</si>
  <si>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</si>
  <si>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</si>
  <si>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</si>
  <si>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</si>
  <si>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</si>
  <si>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</si>
  <si>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</si>
  <si>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</si>
  <si>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</si>
  <si>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</si>
  <si>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</si>
  <si>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三重県津市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</si>
  <si>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</si>
  <si>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</si>
  <si>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</si>
  <si>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</si>
  <si>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</si>
  <si>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</si>
  <si>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</si>
  <si>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</si>
  <si>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</si>
  <si>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</si>
  <si>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</si>
  <si>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</si>
  <si>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</si>
  <si>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</si>
  <si>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</si>
  <si>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</si>
  <si>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</si>
  <si>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</si>
  <si>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</si>
  <si>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</si>
  <si>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</si>
  <si>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</si>
  <si>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</si>
  <si>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</si>
  <si>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</si>
  <si>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</si>
  <si>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</si>
  <si>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</si>
  <si>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</si>
  <si>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</si>
  <si>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</si>
  <si>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</si>
  <si>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</si>
  <si>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</si>
  <si>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</si>
  <si>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</si>
  <si>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</si>
  <si>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</si>
  <si>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</si>
  <si>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</si>
  <si>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</si>
  <si>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</si>
  <si>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</si>
  <si>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</si>
  <si>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</si>
  <si>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</si>
  <si>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</si>
  <si>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</si>
  <si>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</si>
  <si>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</si>
  <si>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</si>
  <si>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</si>
  <si>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</si>
  <si>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</si>
  <si>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</si>
  <si>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</si>
  <si>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</si>
  <si>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</si>
  <si>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</si>
  <si>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</si>
  <si>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</si>
  <si>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</si>
  <si>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</si>
  <si>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</si>
  <si>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</si>
  <si>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</si>
  <si>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</si>
  <si>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</si>
  <si>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</si>
  <si>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</si>
  <si>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</si>
  <si>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</si>
  <si>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</si>
  <si>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</si>
  <si>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</si>
  <si>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</si>
  <si>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</si>
  <si>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</si>
  <si>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</si>
  <si>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</si>
  <si>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</si>
  <si>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</si>
  <si>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t>
    <phoneticPr fontId="18"/>
  </si>
  <si>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</si>
  <si>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</si>
  <si>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</si>
  <si>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</si>
  <si>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</si>
  <si>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</si>
  <si>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</si>
  <si>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</si>
  <si>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</si>
  <si>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</si>
  <si>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</si>
  <si>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</si>
  <si>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</si>
  <si>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</si>
  <si>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</si>
  <si>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</si>
  <si>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</si>
  <si>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</si>
  <si>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</si>
  <si>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</si>
  <si>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</si>
  <si>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</si>
  <si>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</si>
  <si>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</si>
  <si>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</si>
  <si>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</si>
  <si>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</si>
  <si>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</si>
  <si>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</si>
  <si>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</si>
  <si>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</si>
  <si>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</si>
  <si>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</si>
  <si>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</si>
  <si>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</si>
  <si>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</si>
  <si>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</si>
  <si>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</si>
  <si>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</si>
  <si>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</si>
  <si>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</si>
  <si>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</si>
  <si>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</si>
  <si>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</si>
  <si>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</si>
  <si>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</si>
  <si>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</si>
  <si>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</si>
  <si>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</si>
  <si>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</si>
  <si>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</si>
  <si>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</si>
  <si>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</si>
  <si>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</si>
  <si>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</si>
  <si>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</si>
  <si>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</si>
  <si>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</si>
  <si>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</si>
  <si>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</si>
  <si>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</si>
  <si>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</si>
  <si>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</si>
  <si>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</si>
  <si>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</si>
  <si>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三重県津市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</si>
  <si>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</si>
  <si>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</si>
  <si>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</si>
  <si>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</si>
  <si>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</si>
  <si>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</si>
  <si>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</si>
  <si>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</si>
  <si>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</si>
  <si>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</si>
  <si>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</si>
  <si>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</si>
  <si>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</si>
  <si>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</si>
  <si>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</si>
  <si>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</si>
  <si>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</si>
  <si>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</si>
  <si>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</si>
  <si>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</si>
  <si>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</si>
  <si>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</si>
  <si>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</si>
  <si>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</si>
  <si>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</si>
  <si>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</si>
  <si>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</si>
  <si>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</si>
  <si>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</si>
  <si>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</si>
  <si>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</si>
  <si>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</si>
  <si>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</si>
  <si>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</si>
  <si>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</si>
  <si>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</si>
  <si>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</si>
  <si>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</si>
  <si>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モーターボート競走事業特別会計</t>
    <phoneticPr fontId="5"/>
  </si>
  <si>
    <t>農業共済事業会計</t>
    <phoneticPr fontId="5"/>
  </si>
  <si>
    <t>法適用企業</t>
    <phoneticPr fontId="5"/>
  </si>
  <si>
    <t>水道事業会計</t>
    <phoneticPr fontId="5"/>
  </si>
  <si>
    <t>工業用水道事業会計</t>
    <phoneticPr fontId="5"/>
  </si>
  <si>
    <t>駐車場事業会計</t>
    <phoneticPr fontId="5"/>
  </si>
  <si>
    <t>下水道事業会計</t>
    <phoneticPr fontId="5"/>
  </si>
  <si>
    <t>簡易水道事業特別会計</t>
    <phoneticPr fontId="5"/>
  </si>
  <si>
    <t>法非適用企業</t>
    <phoneticPr fontId="5"/>
  </si>
  <si>
    <t>農業集落排水事業特別会計</t>
    <phoneticPr fontId="5"/>
  </si>
  <si>
    <t>市営浄化槽事業特別会計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</si>
  <si>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</si>
  <si>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</si>
  <si>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</si>
  <si>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</si>
  <si>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</si>
  <si>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</si>
  <si>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</si>
  <si>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</si>
  <si>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</si>
  <si>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</si>
  <si>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</si>
  <si>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</si>
  <si>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</si>
  <si>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</si>
  <si>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</si>
  <si>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</si>
  <si>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</si>
  <si>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</si>
  <si>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</si>
  <si>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</si>
  <si>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</si>
  <si>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</si>
  <si>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</si>
  <si>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</si>
  <si>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</si>
  <si>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</si>
  <si>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</si>
  <si>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</si>
  <si>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</si>
  <si>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</si>
  <si>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</si>
  <si>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</si>
  <si>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</si>
  <si>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</si>
  <si>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</si>
  <si>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</si>
  <si>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</si>
  <si>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</si>
  <si>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</si>
  <si>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</si>
  <si>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</si>
  <si>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</si>
  <si>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</si>
  <si>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</si>
  <si>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</si>
  <si>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</si>
  <si>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</si>
  <si>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</si>
  <si>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</si>
  <si>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</si>
  <si>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</si>
  <si>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</si>
  <si>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</si>
  <si>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</si>
  <si>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</si>
  <si>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</si>
  <si>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</si>
  <si>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</si>
  <si>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</si>
  <si>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</si>
  <si>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</si>
  <si>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</si>
  <si>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</si>
  <si>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</si>
  <si>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</si>
  <si>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</si>
  <si>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</si>
  <si>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</si>
  <si>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</si>
  <si>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</si>
  <si>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</si>
  <si>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</si>
  <si>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</si>
  <si>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</si>
  <si>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</si>
  <si>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</si>
  <si>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</si>
  <si>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</si>
  <si>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</si>
  <si>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</si>
  <si>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</si>
  <si>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</si>
  <si>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</si>
  <si>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</si>
  <si>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</si>
  <si>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</si>
  <si>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</si>
  <si>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</si>
  <si>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</si>
  <si>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</si>
  <si>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</si>
  <si>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</si>
  <si>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</si>
  <si>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</si>
  <si>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</si>
  <si>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</si>
  <si>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</si>
  <si>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</si>
  <si>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</si>
  <si>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</si>
  <si>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</si>
  <si>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</si>
  <si>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</si>
  <si>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</si>
  <si>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</si>
  <si>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</si>
  <si>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</si>
  <si>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</si>
  <si>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</si>
  <si>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</si>
  <si>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</si>
  <si>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</si>
  <si>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</si>
  <si>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</si>
  <si>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</si>
  <si>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</si>
  <si>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</si>
  <si>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</si>
  <si>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</si>
  <si>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</si>
  <si>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</si>
  <si>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</si>
  <si>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</si>
  <si>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</si>
  <si>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</si>
  <si>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</si>
  <si>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</si>
  <si>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</si>
  <si>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</si>
  <si>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</si>
  <si>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</si>
  <si>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</si>
  <si>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</si>
  <si>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</si>
  <si>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</si>
  <si>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0.08</t>
  </si>
  <si>
    <t>▲ 0.54</t>
  </si>
  <si>
    <t>▲ 1.58</t>
  </si>
  <si>
    <t>▲ 4.16</t>
  </si>
  <si>
    <t>水道事業会計</t>
  </si>
  <si>
    <t>国民健康保険事業特別会計</t>
  </si>
  <si>
    <t>モーターボート競走事業特別会計</t>
  </si>
  <si>
    <t>介護保険事業特別会計</t>
  </si>
  <si>
    <t>駐車場事業会計</t>
  </si>
  <si>
    <t>農業共済事業会計</t>
  </si>
  <si>
    <t>下水道事業会計</t>
  </si>
  <si>
    <t>工業用水道事業会計</t>
  </si>
  <si>
    <t>その他会計（赤字）</t>
  </si>
  <si>
    <t>その他会計（黒字）</t>
  </si>
  <si>
    <t>-</t>
    <phoneticPr fontId="2"/>
  </si>
  <si>
    <t>三重県市町総合事務組合（一般会計）</t>
    <rPh sb="0" eb="3">
      <t>ミエケン</t>
    </rPh>
    <rPh sb="3" eb="5">
      <t>シチョウ</t>
    </rPh>
    <rPh sb="5" eb="7">
      <t>ソウゴウ</t>
    </rPh>
    <rPh sb="7" eb="9">
      <t>ジム</t>
    </rPh>
    <rPh sb="9" eb="11">
      <t>クミアイ</t>
    </rPh>
    <rPh sb="12" eb="14">
      <t>イッパン</t>
    </rPh>
    <rPh sb="14" eb="16">
      <t>カイケイ</t>
    </rPh>
    <phoneticPr fontId="24"/>
  </si>
  <si>
    <t>三重県市町総合事務組合（共同研修特別会計）</t>
    <phoneticPr fontId="24"/>
  </si>
  <si>
    <t>三重県市町総合事務組合（デジタル地図特別会計）</t>
    <rPh sb="16" eb="18">
      <t>チズ</t>
    </rPh>
    <phoneticPr fontId="24"/>
  </si>
  <si>
    <t>三重県市町総合事務組合（物品特別会計）</t>
    <phoneticPr fontId="30"/>
  </si>
  <si>
    <t>三重県市町総合事務組合（退職手当特別会計）</t>
    <phoneticPr fontId="30"/>
  </si>
  <si>
    <t>三重県市町総合事務組合（消防救急無線特別会計）</t>
    <phoneticPr fontId="30"/>
  </si>
  <si>
    <t>三重県市町総合事務組合（公平委員会特別会計）</t>
    <phoneticPr fontId="24"/>
  </si>
  <si>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24"/>
  </si>
  <si>
    <t>三重地方税管理回収機構（滞納整理拡充事業特別会計）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4"/>
  </si>
  <si>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4"/>
  </si>
  <si>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4"/>
  </si>
  <si>
    <t>津市社会教育振興会</t>
    <rPh sb="0" eb="2">
      <t>ツシ</t>
    </rPh>
    <rPh sb="2" eb="4">
      <t>シャカイ</t>
    </rPh>
    <rPh sb="4" eb="6">
      <t>キョウイク</t>
    </rPh>
    <rPh sb="6" eb="9">
      <t>シンコウカイ</t>
    </rPh>
    <phoneticPr fontId="24"/>
  </si>
  <si>
    <t>津駅前都市開発</t>
    <rPh sb="0" eb="2">
      <t>ツエキ</t>
    </rPh>
    <rPh sb="2" eb="3">
      <t>マエ</t>
    </rPh>
    <rPh sb="3" eb="5">
      <t>トシ</t>
    </rPh>
    <rPh sb="5" eb="7">
      <t>カイハツ</t>
    </rPh>
    <phoneticPr fontId="24"/>
  </si>
  <si>
    <t>伊勢湾ヘリポート</t>
    <rPh sb="0" eb="3">
      <t>イセワン</t>
    </rPh>
    <phoneticPr fontId="24"/>
  </si>
  <si>
    <t>まちづくり津夢時風</t>
    <rPh sb="5" eb="6">
      <t>ツ</t>
    </rPh>
    <rPh sb="6" eb="7">
      <t>ユメ</t>
    </rPh>
    <rPh sb="7" eb="8">
      <t>トキ</t>
    </rPh>
    <rPh sb="8" eb="9">
      <t>カゼ</t>
    </rPh>
    <phoneticPr fontId="24"/>
  </si>
  <si>
    <t>津センターパレス</t>
    <rPh sb="0" eb="1">
      <t>ツ</t>
    </rPh>
    <phoneticPr fontId="24"/>
  </si>
  <si>
    <t>津サイエンスプラザ</t>
    <rPh sb="0" eb="1">
      <t>ツ</t>
    </rPh>
    <phoneticPr fontId="24"/>
  </si>
  <si>
    <t>津市土地開発公社</t>
    <rPh sb="0" eb="2">
      <t>ツシ</t>
    </rPh>
    <rPh sb="2" eb="4">
      <t>トチ</t>
    </rPh>
    <rPh sb="4" eb="6">
      <t>カイハツ</t>
    </rPh>
    <rPh sb="6" eb="8">
      <t>コウシャ</t>
    </rPh>
    <phoneticPr fontId="24"/>
  </si>
  <si>
    <t>青山高原保健休養地管理</t>
    <rPh sb="0" eb="2">
      <t>アオヤマ</t>
    </rPh>
    <rPh sb="2" eb="4">
      <t>コウゲン</t>
    </rPh>
    <rPh sb="4" eb="6">
      <t>ホケン</t>
    </rPh>
    <rPh sb="6" eb="8">
      <t>キュウヨウ</t>
    </rPh>
    <rPh sb="8" eb="9">
      <t>チ</t>
    </rPh>
    <rPh sb="9" eb="11">
      <t>カンリ</t>
    </rPh>
    <phoneticPr fontId="24"/>
  </si>
  <si>
    <t>美杉の家建設</t>
    <rPh sb="0" eb="2">
      <t>ミスギ</t>
    </rPh>
    <rPh sb="3" eb="4">
      <t>イエ</t>
    </rPh>
    <rPh sb="4" eb="6">
      <t>ケンセツ</t>
    </rPh>
    <phoneticPr fontId="24"/>
  </si>
  <si>
    <t>美杉観光開発</t>
    <rPh sb="0" eb="2">
      <t>ミスギ</t>
    </rPh>
    <rPh sb="2" eb="4">
      <t>カンコウ</t>
    </rPh>
    <rPh sb="4" eb="6">
      <t>カイハツ</t>
    </rPh>
    <phoneticPr fontId="24"/>
  </si>
  <si>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</si>
  <si>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</si>
  <si>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</si>
  <si>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</si>
  <si>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</si>
  <si>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</si>
  <si>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</si>
  <si>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</si>
  <si>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</si>
  <si>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</si>
  <si>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</si>
  <si>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</si>
  <si>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</si>
  <si>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</si>
  <si>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</si>
  <si>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</si>
  <si>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</si>
  <si>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</si>
  <si>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実質公債費比率とも類似団体平均を大きく上回っており、類似団体についてはいずれも改善傾向にあるものの、本市においては、実質公債費率については平成２６年度に新斎場ＰＦＩの公有財産購入執行による実質的な公債費の増により悪化しており、将来負担比率については大型プロジェクトの整備等に伴い平成２５年度から地方債残高が増に転じたことなどにより改善傾向が緩やかになっており、平成２８年度は普通交付税の算定替えなどの影響により０．３ポイント悪化しています。当面、大型プロジェクト整備による地方債残高の増が見込まれますが、有利な地方債の活用などにより実質公債費比率については単年度比率は現在の水準を当面維持するものと見込んでおり、将来負担比率の大幅な上昇は回避できるものと考えています。しかしながら、地方財政を取り巻く環境は厳しさを増す中での地方債残高の増は今後の大きな負担となってきますので、今後も健全化に向けた取組を継続的に実施する必要があります。</t>
    <phoneticPr fontId="5"/>
  </si>
  <si>
    <t>有形固定資産減価償却率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</si>
</sst>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39425</c:v>
                </c:pt>
                <c:pt idx="1">
                  <c:v>43141</c:v>
                </c:pt>
                <c:pt idx="2">
                  <c:v>45117</c:v>
                </c:pt>
                <c:pt idx="3">
                  <c:v>39951</c:v>
                </c:pt>
                <c:pt idx="4">
                  <c:v>39893</c:v>
                </c:pt>
              </c:numCache>
            </c:numRef>
          </c:val>
          <c:smooth val="0"/>
          <c:extLst xmlns:c16r2="http://schemas.microsoft.com/office/drawing/2015/06/chart">
            <c:ext xmlns:c16="http://schemas.microsoft.com/office/drawing/2014/chart" uri="{C3380CC4-5D6E-409C-BE32-E72D297353CC}">
              <c16:uniqueId val="{00000000-D2ED-49C7-81B9-EE3F57ACC99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38229</c:v>
                </c:pt>
                <c:pt idx="1">
                  <c:v>53732</c:v>
                </c:pt>
                <c:pt idx="2">
                  <c:v>63999</c:v>
                </c:pt>
                <c:pt idx="3">
                  <c:v>69465</c:v>
                </c:pt>
                <c:pt idx="4">
                  <c:v>56023</c:v>
                </c:pt>
              </c:numCache>
            </c:numRef>
          </c:val>
          <c:smooth val="0"/>
          <c:extLst xmlns:c16r2="http://schemas.microsoft.com/office/drawing/2015/06/chart">
            <c:ext xmlns:c16="http://schemas.microsoft.com/office/drawing/2014/chart" uri="{C3380CC4-5D6E-409C-BE32-E72D297353CC}">
              <c16:uniqueId val="{00000001-D2ED-49C7-81B9-EE3F57ACC99A}"/>
            </c:ext>
          </c:extLst>
        </c:ser>
        <c:dLbls>
          <c:showLegendKey val="0"/>
          <c:showVal val="0"/>
          <c:showCatName val="0"/>
          <c:showSerName val="0"/>
          <c:showPercent val="0"/>
          <c:showBubbleSize val="0"/>
        </c:dLbls>
        <c:marker val="1"/>
        <c:smooth val="0"/>
        <c:axId val="355047472"/>
        <c:axId val="355048256"/>
      </c:lineChart>
      <c:catAx>
        <c:axId val="3550474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5048256"/>
        <c:crosses val="autoZero"/>
        <c:auto val="1"/>
        <c:lblAlgn val="ctr"/>
        <c:lblOffset val="100"/>
        <c:tickLblSkip val="1"/>
        <c:tickMarkSkip val="1"/>
        <c:noMultiLvlLbl val="0"/>
      </c:catAx>
      <c:valAx>
        <c:axId val="355048256"/>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50474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2.33</c:v>
                </c:pt>
                <c:pt idx="1">
                  <c:v>2.77</c:v>
                </c:pt>
                <c:pt idx="2">
                  <c:v>0.81</c:v>
                </c:pt>
                <c:pt idx="3">
                  <c:v>0.85</c:v>
                </c:pt>
                <c:pt idx="4">
                  <c:v>0.2</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27.58</c:v>
                </c:pt>
                <c:pt idx="1">
                  <c:v>28.54</c:v>
                </c:pt>
                <c:pt idx="2">
                  <c:v>29.87</c:v>
                </c:pt>
                <c:pt idx="3">
                  <c:v>28.23</c:v>
                </c:pt>
                <c:pt idx="4">
                  <c:v>24.91</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355049432"/>
        <c:axId val="3550423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-0.08</c:v>
                </c:pt>
                <c:pt idx="1">
                  <c:v>2.06</c:v>
                </c:pt>
                <c:pt idx="2">
                  <c:v>-0.54</c:v>
                </c:pt>
                <c:pt idx="3">
                  <c:v>-1.58</c:v>
                </c:pt>
                <c:pt idx="4">
                  <c:v>-4.16</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355049432"/>
        <c:axId val="355042376"/>
      </c:lineChart>
      <c:catAx>
        <c:axId val="355049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55042376"/>
        <c:crosses val="autoZero"/>
        <c:auto val="1"/>
        <c:lblAlgn val="ctr"/>
        <c:lblOffset val="100"/>
        <c:tickLblSkip val="1"/>
        <c:tickMarkSkip val="1"/>
        <c:noMultiLvlLbl val="0"/>
      </c:catAx>
      <c:valAx>
        <c:axId val="3550423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50494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2.52</c:v>
                </c:pt>
                <c:pt idx="2">
                  <c:v>#N/A</c:v>
                </c:pt>
                <c:pt idx="3">
                  <c:v>2.87</c:v>
                </c:pt>
                <c:pt idx="4">
                  <c:v>#N/A</c:v>
                </c:pt>
                <c:pt idx="5">
                  <c:v>1.07</c:v>
                </c:pt>
                <c:pt idx="6">
                  <c:v>#N/A</c:v>
                </c:pt>
                <c:pt idx="7">
                  <c:v>0.91</c:v>
                </c:pt>
                <c:pt idx="8">
                  <c:v>#N/A</c:v>
                </c:pt>
                <c:pt idx="9">
                  <c:v>0.3</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工業用水道事業会計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0.17</c:v>
                </c:pt>
                <c:pt idx="2">
                  <c:v>#N/A</c:v>
                </c:pt>
                <c:pt idx="3">
                  <c:v>0.18</c:v>
                </c:pt>
                <c:pt idx="4">
                  <c:v>#N/A</c:v>
                </c:pt>
                <c:pt idx="5">
                  <c:v>0.19</c:v>
                </c:pt>
                <c:pt idx="6">
                  <c:v>#N/A</c:v>
                </c:pt>
                <c:pt idx="7">
                  <c:v>0.21</c:v>
                </c:pt>
                <c:pt idx="8">
                  <c:v>#N/A</c:v>
                </c:pt>
                <c:pt idx="9">
                  <c:v>0.22</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0.5</c:v>
                </c:pt>
                <c:pt idx="8">
                  <c:v>#N/A</c:v>
                </c:pt>
                <c:pt idx="9">
                  <c:v>0.34</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農業共済事業会計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0.39</c:v>
                </c:pt>
                <c:pt idx="2">
                  <c:v>#N/A</c:v>
                </c:pt>
                <c:pt idx="3">
                  <c:v>0.39</c:v>
                </c:pt>
                <c:pt idx="4">
                  <c:v>#N/A</c:v>
                </c:pt>
                <c:pt idx="5">
                  <c:v>0.37</c:v>
                </c:pt>
                <c:pt idx="6">
                  <c:v>#N/A</c:v>
                </c:pt>
                <c:pt idx="7">
                  <c:v>0.37</c:v>
                </c:pt>
                <c:pt idx="8">
                  <c:v>#N/A</c:v>
                </c:pt>
                <c:pt idx="9">
                  <c:v>0.41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駐車場事業会計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0.33</c:v>
                </c:pt>
                <c:pt idx="2">
                  <c:v>#N/A</c:v>
                </c:pt>
                <c:pt idx="3">
                  <c:v>0.31</c:v>
                </c:pt>
                <c:pt idx="4">
                  <c:v>#N/A</c:v>
                </c:pt>
                <c:pt idx="5">
                  <c:v>0.3</c:v>
                </c:pt>
                <c:pt idx="6">
                  <c:v>#N/A</c:v>
                </c:pt>
                <c:pt idx="7">
                  <c:v>0.36</c:v>
                </c:pt>
                <c:pt idx="8">
                  <c:v>#N/A</c:v>
                </c:pt>
                <c:pt idx="9">
                  <c:v>0.42</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0.61</c:v>
                </c:pt>
                <c:pt idx="2">
                  <c:v>#N/A</c:v>
                </c:pt>
                <c:pt idx="3">
                  <c:v>0.57999999999999996</c:v>
                </c:pt>
                <c:pt idx="4">
                  <c:v>#N/A</c:v>
                </c:pt>
                <c:pt idx="5">
                  <c:v>0.59</c:v>
                </c:pt>
                <c:pt idx="6">
                  <c:v>#N/A</c:v>
                </c:pt>
                <c:pt idx="7">
                  <c:v>0.34</c:v>
                </c:pt>
                <c:pt idx="8">
                  <c:v>#N/A</c:v>
                </c:pt>
                <c:pt idx="9">
                  <c:v>0.64</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モーターボート競走事業特別会計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c:v>
                </c:pt>
                <c:pt idx="2">
                  <c:v>#N/A</c:v>
                </c:pt>
                <c:pt idx="3">
                  <c:v>0.01</c:v>
                </c:pt>
                <c:pt idx="4">
                  <c:v>#N/A</c:v>
                </c:pt>
                <c:pt idx="5">
                  <c:v>7.0000000000000007E-2</c:v>
                </c:pt>
                <c:pt idx="6">
                  <c:v>#N/A</c:v>
                </c:pt>
                <c:pt idx="7">
                  <c:v>0.03</c:v>
                </c:pt>
                <c:pt idx="8">
                  <c:v>#N/A</c:v>
                </c:pt>
                <c:pt idx="9">
                  <c:v>1.03</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0.47</c:v>
                </c:pt>
                <c:pt idx="2">
                  <c:v>#N/A</c:v>
                </c:pt>
                <c:pt idx="3">
                  <c:v>0.54</c:v>
                </c:pt>
                <c:pt idx="4">
                  <c:v>#N/A</c:v>
                </c:pt>
                <c:pt idx="5">
                  <c:v>0</c:v>
                </c:pt>
                <c:pt idx="6">
                  <c:v>#N/A</c:v>
                </c:pt>
                <c:pt idx="7">
                  <c:v>0</c:v>
                </c:pt>
                <c:pt idx="8">
                  <c:v>#N/A</c:v>
                </c:pt>
                <c:pt idx="9">
                  <c:v>1.23</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9.5399999999999991</c:v>
                </c:pt>
                <c:pt idx="2">
                  <c:v>#N/A</c:v>
                </c:pt>
                <c:pt idx="3">
                  <c:v>9.01</c:v>
                </c:pt>
                <c:pt idx="4">
                  <c:v>#N/A</c:v>
                </c:pt>
                <c:pt idx="5">
                  <c:v>9.02</c:v>
                </c:pt>
                <c:pt idx="6">
                  <c:v>#N/A</c:v>
                </c:pt>
                <c:pt idx="7">
                  <c:v>8.65</c:v>
                </c:pt>
                <c:pt idx="8">
                  <c:v>#N/A</c:v>
                </c:pt>
                <c:pt idx="9">
                  <c:v>8.43</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21730464"/>
        <c:axId val="465697520"/>
      </c:barChart>
      <c:catAx>
        <c:axId val="121730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5697520"/>
        <c:crosses val="autoZero"/>
        <c:auto val="1"/>
        <c:lblAlgn val="ctr"/>
        <c:lblOffset val="100"/>
        <c:tickLblSkip val="1"/>
        <c:tickMarkSkip val="1"/>
        <c:noMultiLvlLbl val="0"/>
      </c:catAx>
      <c:valAx>
        <c:axId val="4656975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7304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11527</c:v>
                </c:pt>
                <c:pt idx="5">
                  <c:v>11691</c:v>
                </c:pt>
                <c:pt idx="8">
                  <c:v>12210</c:v>
                </c:pt>
                <c:pt idx="11">
                  <c:v>11834</c:v>
                </c:pt>
                <c:pt idx="14">
                  <c:v>12225</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586</c:v>
                </c:pt>
                <c:pt idx="3">
                  <c:v>560</c:v>
                </c:pt>
                <c:pt idx="6">
                  <c:v>2783</c:v>
                </c:pt>
                <c:pt idx="9">
                  <c:v>357</c:v>
                </c:pt>
                <c:pt idx="12">
                  <c:v>95</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5</c:v>
                </c:pt>
                <c:pt idx="12">
                  <c:v>10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4502</c:v>
                </c:pt>
                <c:pt idx="3">
                  <c:v>4760</c:v>
                </c:pt>
                <c:pt idx="6">
                  <c:v>4908</c:v>
                </c:pt>
                <c:pt idx="9">
                  <c:v>5413</c:v>
                </c:pt>
                <c:pt idx="12">
                  <c:v>5031</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11458</c:v>
                </c:pt>
                <c:pt idx="3">
                  <c:v>11070</c:v>
                </c:pt>
                <c:pt idx="6">
                  <c:v>10707</c:v>
                </c:pt>
                <c:pt idx="9">
                  <c:v>9592</c:v>
                </c:pt>
                <c:pt idx="12">
                  <c:v>9804</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65696344"/>
        <c:axId val="4656967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5019</c:v>
                </c:pt>
                <c:pt idx="2">
                  <c:v>#N/A</c:v>
                </c:pt>
                <c:pt idx="3">
                  <c:v>#N/A</c:v>
                </c:pt>
                <c:pt idx="4">
                  <c:v>4699</c:v>
                </c:pt>
                <c:pt idx="5">
                  <c:v>#N/A</c:v>
                </c:pt>
                <c:pt idx="6">
                  <c:v>#N/A</c:v>
                </c:pt>
                <c:pt idx="7">
                  <c:v>6188</c:v>
                </c:pt>
                <c:pt idx="8">
                  <c:v>#N/A</c:v>
                </c:pt>
                <c:pt idx="9">
                  <c:v>#N/A</c:v>
                </c:pt>
                <c:pt idx="10">
                  <c:v>3533</c:v>
                </c:pt>
                <c:pt idx="11">
                  <c:v>#N/A</c:v>
                </c:pt>
                <c:pt idx="12">
                  <c:v>#N/A</c:v>
                </c:pt>
                <c:pt idx="13">
                  <c:v>2715</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65696344"/>
        <c:axId val="465696736"/>
      </c:lineChart>
      <c:catAx>
        <c:axId val="465696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5696736"/>
        <c:crosses val="autoZero"/>
        <c:auto val="1"/>
        <c:lblAlgn val="ctr"/>
        <c:lblOffset val="100"/>
        <c:tickLblSkip val="1"/>
        <c:tickMarkSkip val="1"/>
        <c:noMultiLvlLbl val="0"/>
      </c:catAx>
      <c:valAx>
        <c:axId val="4656967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5696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111524</c:v>
                </c:pt>
                <c:pt idx="5">
                  <c:v>114824</c:v>
                </c:pt>
                <c:pt idx="8">
                  <c:v>117289</c:v>
                </c:pt>
                <c:pt idx="11">
                  <c:v>123147</c:v>
                </c:pt>
                <c:pt idx="14">
                  <c:v>124768</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29510</c:v>
                </c:pt>
                <c:pt idx="5">
                  <c:v>26625</c:v>
                </c:pt>
                <c:pt idx="8">
                  <c:v>25104</c:v>
                </c:pt>
                <c:pt idx="11">
                  <c:v>24611</c:v>
                </c:pt>
                <c:pt idx="14">
                  <c:v>24935</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25571</c:v>
                </c:pt>
                <c:pt idx="5">
                  <c:v>26367</c:v>
                </c:pt>
                <c:pt idx="8">
                  <c:v>27399</c:v>
                </c:pt>
                <c:pt idx="11">
                  <c:v>27795</c:v>
                </c:pt>
                <c:pt idx="14">
                  <c:v>26164</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2084</c:v>
                </c:pt>
                <c:pt idx="3">
                  <c:v>2037</c:v>
                </c:pt>
                <c:pt idx="6">
                  <c:v>1831</c:v>
                </c:pt>
                <c:pt idx="9">
                  <c:v>1410</c:v>
                </c:pt>
                <c:pt idx="12">
                  <c:v>1038</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25576</c:v>
                </c:pt>
                <c:pt idx="3">
                  <c:v>24236</c:v>
                </c:pt>
                <c:pt idx="6">
                  <c:v>23561</c:v>
                </c:pt>
                <c:pt idx="9">
                  <c:v>22544</c:v>
                </c:pt>
                <c:pt idx="12">
                  <c:v>21887</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69</c:v>
                </c:pt>
                <c:pt idx="6">
                  <c:v>131</c:v>
                </c:pt>
                <c:pt idx="9">
                  <c:v>124</c:v>
                </c:pt>
                <c:pt idx="12">
                  <c:v>109</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72318</c:v>
                </c:pt>
                <c:pt idx="3">
                  <c:v>72809</c:v>
                </c:pt>
                <c:pt idx="6">
                  <c:v>71485</c:v>
                </c:pt>
                <c:pt idx="9">
                  <c:v>71568</c:v>
                </c:pt>
                <c:pt idx="12">
                  <c:v>69177</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4353</c:v>
                </c:pt>
                <c:pt idx="3">
                  <c:v>3804</c:v>
                </c:pt>
                <c:pt idx="6">
                  <c:v>1353</c:v>
                </c:pt>
                <c:pt idx="9">
                  <c:v>1216</c:v>
                </c:pt>
                <c:pt idx="12">
                  <c:v>1131</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92083</c:v>
                </c:pt>
                <c:pt idx="3">
                  <c:v>94581</c:v>
                </c:pt>
                <c:pt idx="6">
                  <c:v>97135</c:v>
                </c:pt>
                <c:pt idx="9">
                  <c:v>102664</c:v>
                </c:pt>
                <c:pt idx="12">
                  <c:v>106323</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65694776"/>
        <c:axId val="4656971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29809</c:v>
                </c:pt>
                <c:pt idx="2">
                  <c:v>#N/A</c:v>
                </c:pt>
                <c:pt idx="3">
                  <c:v>#N/A</c:v>
                </c:pt>
                <c:pt idx="4">
                  <c:v>29720</c:v>
                </c:pt>
                <c:pt idx="5">
                  <c:v>#N/A</c:v>
                </c:pt>
                <c:pt idx="6">
                  <c:v>#N/A</c:v>
                </c:pt>
                <c:pt idx="7">
                  <c:v>25703</c:v>
                </c:pt>
                <c:pt idx="8">
                  <c:v>#N/A</c:v>
                </c:pt>
                <c:pt idx="9">
                  <c:v>#N/A</c:v>
                </c:pt>
                <c:pt idx="10">
                  <c:v>23973</c:v>
                </c:pt>
                <c:pt idx="11">
                  <c:v>#N/A</c:v>
                </c:pt>
                <c:pt idx="12">
                  <c:v>#N/A</c:v>
                </c:pt>
                <c:pt idx="13">
                  <c:v>23798</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65694776"/>
        <c:axId val="465697128"/>
      </c:lineChart>
      <c:catAx>
        <c:axId val="465694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65697128"/>
        <c:crosses val="autoZero"/>
        <c:auto val="1"/>
        <c:lblAlgn val="ctr"/>
        <c:lblOffset val="100"/>
        <c:tickLblSkip val="1"/>
        <c:tickMarkSkip val="1"/>
        <c:noMultiLvlLbl val="0"/>
      </c:catAx>
      <c:valAx>
        <c:axId val="4656971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5694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951-4294-A4E4-2239D80BA9DA}"/>
                </c:ext>
                <c:ext xmlns:c15="http://schemas.microsoft.com/office/drawing/2012/chart" uri="{CE6537A1-D6FC-4f65-9D91-7224C49458BB}">
                  <c15:dlblFieldTable>
                    <c15:dlblFTEntry>
                      <c15:txfldGUID>{485A3D18-4731-46C2-B94F-41FF92E7CFCB}</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951-4294-A4E4-2239D80BA9DA}"/>
                </c:ext>
                <c:ext xmlns:c15="http://schemas.microsoft.com/office/drawing/2012/chart" uri="{CE6537A1-D6FC-4f65-9D91-7224C49458BB}">
                  <c15:dlblFieldTable>
                    <c15:dlblFTEntry>
                      <c15:txfldGUID>{73CCBCCF-4D06-464F-B12A-DF273166E355}</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951-4294-A4E4-2239D80BA9DA}"/>
                </c:ext>
                <c:ext xmlns:c15="http://schemas.microsoft.com/office/drawing/2012/chart" uri="{CE6537A1-D6FC-4f65-9D91-7224C49458BB}">
                  <c15:dlblFieldTable>
                    <c15:dlblFTEntry>
                      <c15:txfldGUID>{9389B76A-A3F6-4B35-A3D4-A50494AE0076}</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951-4294-A4E4-2239D80BA9DA}"/>
                </c:ext>
                <c:ext xmlns:c15="http://schemas.microsoft.com/office/drawing/2012/chart" uri="{CE6537A1-D6FC-4f65-9D91-7224C49458BB}">
                  <c15:dlblFieldTable>
                    <c15:dlblFTEntry>
                      <c15:txfldGUID>{63E6FC05-1916-44FA-B8F8-CD2799109CFB}</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951-4294-A4E4-2239D80BA9DA}"/>
                </c:ext>
                <c:ext xmlns:c15="http://schemas.microsoft.com/office/drawing/2012/chart" uri="{CE6537A1-D6FC-4f65-9D91-7224C49458BB}">
                  <c15:dlblFieldTable>
                    <c15:dlblFTEntry>
                      <c15:txfldGUID>{DC9D731D-A5D7-46E1-AA84-9812EE01EC49}</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951-4294-A4E4-2239D80BA9DA}"/>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951-4294-A4E4-2239D80BA9DA}"/>
                </c:ext>
                <c:ext xmlns:c15="http://schemas.microsoft.com/office/drawing/2012/chart" uri="{CE6537A1-D6FC-4f65-9D91-7224C49458BB}">
                  <c15:dlblFieldTable>
                    <c15:dlblFTEntry>
                      <c15:txfldGUID>{1EB8E0D0-AB52-400D-B6CE-CA032410707E}</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951-4294-A4E4-2239D80BA9DA}"/>
                </c:ext>
                <c:ext xmlns:c15="http://schemas.microsoft.com/office/drawing/2012/chart" uri="{CE6537A1-D6FC-4f65-9D91-7224C49458BB}">
                  <c15:dlblFieldTable>
                    <c15:dlblFTEntry>
                      <c15:txfldGUID>{406F25E4-DA20-400D-8C6F-652034377C82}</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951-4294-A4E4-2239D80BA9DA}"/>
                </c:ext>
                <c:ext xmlns:c15="http://schemas.microsoft.com/office/drawing/2012/chart" uri="{CE6537A1-D6FC-4f65-9D91-7224C49458BB}">
                  <c15:dlblFieldTable>
                    <c15:dlblFTEntry>
                      <c15:txfldGUID>{E01C1143-D257-4DCF-B7DB-2D875B9B0177}</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951-4294-A4E4-2239D80BA9DA}"/>
                </c:ext>
                <c:ext xmlns:c15="http://schemas.microsoft.com/office/drawing/2012/chart" uri="{CE6537A1-D6FC-4f65-9D91-7224C49458BB}">
                  <c15:dlblFieldTable>
                    <c15:dlblFTEntry>
                      <c15:txfldGUID>{ED7141F3-B5C3-47C5-BCF1-312E7A3D9CAD}</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951-4294-A4E4-2239D80BA9DA}"/>
                </c:ext>
                <c:ext xmlns:c15="http://schemas.microsoft.com/office/drawing/2012/chart" uri="{CE6537A1-D6FC-4f65-9D91-7224C49458BB}">
                  <c15:dlblFieldTable>
                    <c15:dlblFTEntry>
                      <c15:txfldGUID>{4286C5BC-E620-4EAC-B060-393E9F46BA78}</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951-4294-A4E4-2239D80BA9DA}"/>
            </c:ext>
          </c:extLst>
        </c:ser>
        <c:dLbls>
          <c:showLegendKey val="0"/>
          <c:showVal val="0"/>
          <c:showCatName val="0"/>
          <c:showSerName val="0"/>
          <c:showPercent val="0"/>
          <c:showBubbleSize val="0"/>
        </c:dLbls>
        <c:axId val="465697912"/>
        <c:axId val="465701832"/>
      </c:scatterChart>
      <c:valAx>
        <c:axId val="46569791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5701832"/>
        <c:crosses val="autoZero"/>
        <c:crossBetween val="midCat"/>
      </c:valAx>
      <c:valAx>
        <c:axId val="46570183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56979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09C5-49E9-BF92-FF6DD5129B3B}"/>
                </c:ext>
                <c:ext xmlns:c15="http://schemas.microsoft.com/office/drawing/2012/chart" uri="{CE6537A1-D6FC-4f65-9D91-7224C49458BB}">
                  <c15:layout/>
                  <c15:dlblFieldTable>
                    <c15:dlblFTEntry>
                      <c15:txfldGUID>{F2932311-ADB8-46D0-86F1-C5FC5B51CB14}</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09C5-49E9-BF92-FF6DD5129B3B}"/>
                </c:ext>
                <c:ext xmlns:c15="http://schemas.microsoft.com/office/drawing/2012/chart" uri="{CE6537A1-D6FC-4f65-9D91-7224C49458BB}">
                  <c15:layout/>
                  <c15:dlblFieldTable>
                    <c15:dlblFTEntry>
                      <c15:txfldGUID>{08575DEA-37A7-4BBB-B946-61C57267FE5A}</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09C5-49E9-BF92-FF6DD5129B3B}"/>
                </c:ext>
                <c:ext xmlns:c15="http://schemas.microsoft.com/office/drawing/2012/chart" uri="{CE6537A1-D6FC-4f65-9D91-7224C49458BB}">
                  <c15:layout/>
                  <c15:dlblFieldTable>
                    <c15:dlblFTEntry>
                      <c15:txfldGUID>{7E473D88-A887-4F49-A508-1D38A598318F}</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09C5-49E9-BF92-FF6DD5129B3B}"/>
                </c:ext>
                <c:ext xmlns:c15="http://schemas.microsoft.com/office/drawing/2012/chart" uri="{CE6537A1-D6FC-4f65-9D91-7224C49458BB}">
                  <c15:layout/>
                  <c15:dlblFieldTable>
                    <c15:dlblFTEntry>
                      <c15:txfldGUID>{DCB20BFA-BA4C-4E3C-BE6F-F0EEE83D61FE}</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09C5-49E9-BF92-FF6DD5129B3B}"/>
                </c:ext>
                <c:ext xmlns:c15="http://schemas.microsoft.com/office/drawing/2012/chart" uri="{CE6537A1-D6FC-4f65-9D91-7224C49458BB}">
                  <c15:layout/>
                  <c15:dlblFieldTable>
                    <c15:dlblFTEntry>
                      <c15:txfldGUID>{A59CA6DD-0290-47F2-B998-E9BCB1F368ED}</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9.8000000000000007</c:v>
                </c:pt>
                <c:pt idx="1">
                  <c:v>8.9</c:v>
                </c:pt>
                <c:pt idx="2">
                  <c:v>9.1999999999999993</c:v>
                </c:pt>
                <c:pt idx="3">
                  <c:v>8.3000000000000007</c:v>
                </c:pt>
                <c:pt idx="4">
                  <c:v>7.2</c:v>
                </c:pt>
              </c:numCache>
            </c:numRef>
          </c:xVal>
          <c:yVal>
            <c:numRef>
              <c:f>公会計指標分析・財政指標組合せ分析表!$K$73:$O$73</c:f>
              <c:numCache>
                <c:formatCode>#,##0.0;"▲ "#,##0.0</c:formatCode>
                <c:ptCount val="5"/>
                <c:pt idx="0">
                  <c:v>52.2</c:v>
                </c:pt>
                <c:pt idx="1">
                  <c:v>51.8</c:v>
                </c:pt>
                <c:pt idx="2">
                  <c:v>45</c:v>
                </c:pt>
                <c:pt idx="3">
                  <c:v>41.7</c:v>
                </c:pt>
                <c:pt idx="4">
                  <c:v>42</c:v>
                </c:pt>
              </c:numCache>
            </c:numRef>
          </c:yVal>
          <c:smooth val="0"/>
          <c:extLst xmlns:c16r2="http://schemas.microsoft.com/office/drawing/2015/06/chart">
            <c:ext xmlns:c16="http://schemas.microsoft.com/office/drawing/2014/chart" uri="{C3380CC4-5D6E-409C-BE32-E72D297353CC}">
              <c16:uniqueId val="{00000005-09C5-49E9-BF92-FF6DD5129B3B}"/>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09C5-49E9-BF92-FF6DD5129B3B}"/>
                </c:ext>
                <c:ext xmlns:c15="http://schemas.microsoft.com/office/drawing/2012/chart" uri="{CE6537A1-D6FC-4f65-9D91-7224C49458BB}">
                  <c15:layout/>
                  <c15:dlblFieldTable>
                    <c15:dlblFTEntry>
                      <c15:txfldGUID>{45BB5DDB-0A36-4A92-BE40-0FF402515D5D}</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09C5-49E9-BF92-FF6DD5129B3B}"/>
                </c:ext>
                <c:ext xmlns:c15="http://schemas.microsoft.com/office/drawing/2012/chart" uri="{CE6537A1-D6FC-4f65-9D91-7224C49458BB}">
                  <c15:layout/>
                  <c15:dlblFieldTable>
                    <c15:dlblFTEntry>
                      <c15:txfldGUID>{BDD07DFC-B051-4812-86F3-520FF6FE71B2}</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09C5-49E9-BF92-FF6DD5129B3B}"/>
                </c:ext>
                <c:ext xmlns:c15="http://schemas.microsoft.com/office/drawing/2012/chart" uri="{CE6537A1-D6FC-4f65-9D91-7224C49458BB}">
                  <c15:layout/>
                  <c15:dlblFieldTable>
                    <c15:dlblFTEntry>
                      <c15:txfldGUID>{F19431B0-09F4-4F00-87ED-5DFD7D01D503}</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09C5-49E9-BF92-FF6DD5129B3B}"/>
                </c:ext>
                <c:ext xmlns:c15="http://schemas.microsoft.com/office/drawing/2012/chart" uri="{CE6537A1-D6FC-4f65-9D91-7224C49458BB}">
                  <c15:layout/>
                  <c15:dlblFieldTable>
                    <c15:dlblFTEntry>
                      <c15:txfldGUID>{99FD83E0-2C9D-46E4-AD20-CC2AE7FA747E}</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9C5-49E9-BF92-FF6DD5129B3B}"/>
                </c:ext>
                <c:ext xmlns:c15="http://schemas.microsoft.com/office/drawing/2012/chart" uri="{CE6537A1-D6FC-4f65-9D91-7224C49458BB}">
                  <c15:layout/>
                  <c15:dlblFieldTable>
                    <c15:dlblFTEntry>
                      <c15:txfldGUID>{9981AD97-AE67-4993-9723-FD2F9C329131}</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6.8</c:v>
                </c:pt>
                <c:pt idx="1">
                  <c:v>5.9</c:v>
                </c:pt>
                <c:pt idx="2">
                  <c:v>5.2</c:v>
                </c:pt>
                <c:pt idx="3">
                  <c:v>4.8</c:v>
                </c:pt>
                <c:pt idx="4">
                  <c:v>3.6</c:v>
                </c:pt>
              </c:numCache>
            </c:numRef>
          </c:xVal>
          <c:yVal>
            <c:numRef>
              <c:f>公会計指標分析・財政指標組合せ分析表!$K$77:$O$77</c:f>
              <c:numCache>
                <c:formatCode>#,##0.0;"▲ "#,##0.0</c:formatCode>
                <c:ptCount val="5"/>
                <c:pt idx="0">
                  <c:v>42</c:v>
                </c:pt>
                <c:pt idx="1">
                  <c:v>32.6</c:v>
                </c:pt>
                <c:pt idx="2">
                  <c:v>30.5</c:v>
                </c:pt>
                <c:pt idx="3">
                  <c:v>25.4</c:v>
                </c:pt>
                <c:pt idx="4">
                  <c:v>16.600000000000001</c:v>
                </c:pt>
              </c:numCache>
            </c:numRef>
          </c:yVal>
          <c:smooth val="0"/>
          <c:extLst xmlns:c16r2="http://schemas.microsoft.com/office/drawing/2015/06/chart">
            <c:ext xmlns:c16="http://schemas.microsoft.com/office/drawing/2014/chart" uri="{C3380CC4-5D6E-409C-BE32-E72D297353CC}">
              <c16:uniqueId val="{0000000B-09C5-49E9-BF92-FF6DD5129B3B}"/>
            </c:ext>
          </c:extLst>
        </c:ser>
        <c:dLbls>
          <c:showLegendKey val="0"/>
          <c:showVal val="0"/>
          <c:showCatName val="0"/>
          <c:showSerName val="0"/>
          <c:showPercent val="0"/>
          <c:showBubbleSize val="0"/>
        </c:dLbls>
        <c:axId val="465695168"/>
        <c:axId val="465695560"/>
      </c:scatterChart>
      <c:valAx>
        <c:axId val="465695168"/>
        <c:scaling>
          <c:orientation val="minMax"/>
          <c:max val="10.4"/>
          <c:min val="3.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5695560"/>
        <c:crosses val="autoZero"/>
        <c:crossBetween val="midCat"/>
      </c:valAx>
      <c:valAx>
        <c:axId val="465695560"/>
        <c:scaling>
          <c:orientation val="minMax"/>
          <c:max val="59"/>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569516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itchFamily="49" charset="-128"/>
              <a:ea typeface="ＭＳ ゴシック" pitchFamily="49" charset="-128"/>
              <a:cs typeface="+mn-cs"/>
            </a:rPr>
            <a:t>　</a:t>
          </a:r>
          <a:r>
            <a:rPr kumimoji="1" lang="ja-JP" altLang="en-US" sz="1400">
              <a:solidFill>
                <a:schemeClr val="dk1"/>
              </a:solidFill>
              <a:effectLst/>
              <a:latin typeface="+mn-lt"/>
              <a:ea typeface="+mn-ea"/>
              <a:cs typeface="+mn-cs"/>
            </a:rPr>
            <a:t>下水道事業会計繰出金の減少、国営中勢用水負担金の償還完了に伴う債務負担行為額の減額などにより比率の分子は減少しています。</a:t>
          </a:r>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　しかしながら</a:t>
          </a:r>
          <a:r>
            <a:rPr kumimoji="1" lang="ja-JP" altLang="en-US"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公営企業債の元利償還金に対する繰入金は、上昇の一途をたどっていることから、経営戦略の策定などを通じた経営改革を検討する必要があります。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itchFamily="49" charset="-128"/>
              <a:ea typeface="ＭＳ ゴシック" pitchFamily="49" charset="-128"/>
              <a:cs typeface="+mn-cs"/>
            </a:rPr>
            <a:t>　</a:t>
          </a:r>
          <a:r>
            <a:rPr kumimoji="1" lang="ja-JP" altLang="ja-JP" sz="1400">
              <a:solidFill>
                <a:schemeClr val="dk1"/>
              </a:solidFill>
              <a:effectLst/>
              <a:latin typeface="+mn-lt"/>
              <a:ea typeface="+mn-ea"/>
              <a:cs typeface="+mn-cs"/>
            </a:rPr>
            <a:t>大規模事業の進展に伴い地方債残高が増加していますが、当該事業を合併特例債などの有利な市債を活用してきたことから、基準財政需要額算入率の低い地方債の残高が減少し、算入率の高い残高が増加したことにより、地方債残高増加による分子への影響はほぼ</a:t>
          </a:r>
          <a:r>
            <a:rPr kumimoji="1" lang="ja-JP" altLang="en-US" sz="1400">
              <a:solidFill>
                <a:schemeClr val="dk1"/>
              </a:solidFill>
              <a:effectLst/>
              <a:latin typeface="+mn-lt"/>
              <a:ea typeface="+mn-ea"/>
              <a:cs typeface="+mn-cs"/>
            </a:rPr>
            <a:t>なく、微減となりました。</a:t>
          </a:r>
          <a:endParaRPr lang="ja-JP" altLang="ja-JP" sz="1400">
            <a:effectLst/>
          </a:endParaRPr>
        </a:p>
        <a:p>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大規模事業が続いていることから、当面地方債残高の増加が見込まれますが、有利な地方債を活用することにより将来負担比率の大幅な上昇は回避できるものと考えますが、今後も健全化に向けた取組を継続的に実施してくことが必要で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三重県津市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281,745
274,163
711.11
110,054,154
109,582,413
136,553
66,753,358
106,323,081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7.2
42.0</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281,745
274,163
711.11
110,054,154
109,582,413
136,553
66,753,358
106,323,081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7.2
42.0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281,745
274,163
711.11
110,054,154
109,582,413
136,553
66,753,358
106,323,081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7.2
42.0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三重県津市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281,745
274,163
711.11
110,054,154
109,582,413
136,553
66,753,358
106,323,081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7.2
42.0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a:ea typeface="+mn-ea"/>
              <a:cs typeface="+mn-cs"/>
            </a:rPr>
            <a:t>　</a:t>
          </a:r>
          <a:r>
            <a:rPr kumimoji="1" lang="ja-JP" altLang="ja-JP" sz="1400">
              <a:solidFill>
                <a:schemeClr val="dk1"/>
              </a:solidFill>
              <a:effectLst/>
              <a:latin typeface="+mn-lt"/>
              <a:ea typeface="+mn-ea"/>
              <a:cs typeface="+mn-cs"/>
            </a:rPr>
            <a:t>財政力指数は</a:t>
          </a:r>
          <a:r>
            <a:rPr kumimoji="1" lang="ja-JP" altLang="en-US" sz="1400">
              <a:solidFill>
                <a:schemeClr val="dk1"/>
              </a:solidFill>
              <a:effectLst/>
              <a:latin typeface="+mn-lt"/>
              <a:ea typeface="+mn-ea"/>
              <a:cs typeface="+mn-cs"/>
            </a:rPr>
            <a:t>０．７４</a:t>
          </a:r>
          <a:r>
            <a:rPr kumimoji="1" lang="ja-JP" altLang="ja-JP" sz="1400">
              <a:solidFill>
                <a:schemeClr val="dk1"/>
              </a:solidFill>
              <a:effectLst/>
              <a:latin typeface="+mn-lt"/>
              <a:ea typeface="+mn-ea"/>
              <a:cs typeface="+mn-cs"/>
            </a:rPr>
            <a:t>となり、</a:t>
          </a:r>
          <a:r>
            <a:rPr kumimoji="1" lang="ja-JP" altLang="en-US" sz="1400">
              <a:solidFill>
                <a:schemeClr val="dk1"/>
              </a:solidFill>
              <a:effectLst/>
              <a:latin typeface="+mn-lt"/>
              <a:ea typeface="+mn-ea"/>
              <a:cs typeface="+mn-cs"/>
            </a:rPr>
            <a:t>類似団体平均を下回っていますが、１０の市町村合併による</a:t>
          </a:r>
          <a:r>
            <a:rPr kumimoji="1" lang="ja-JP" altLang="ja-JP" sz="1400">
              <a:solidFill>
                <a:schemeClr val="dk1"/>
              </a:solidFill>
              <a:effectLst/>
              <a:latin typeface="+mn-lt"/>
              <a:ea typeface="+mn-ea"/>
              <a:cs typeface="+mn-cs"/>
            </a:rPr>
            <a:t>広大な面積と多様性ある地域性により、類似団体と同様の推移をしていないものと考えます。</a:t>
          </a:r>
          <a:endParaRPr lang="ja-JP" altLang="ja-JP" sz="1400">
            <a:effectLst/>
          </a:endParaRPr>
        </a:p>
        <a:p>
          <a:r>
            <a:rPr kumimoji="1" lang="ja-JP" altLang="en-US" sz="1400">
              <a:latin typeface="ＭＳ Ｐゴシック"/>
            </a:rPr>
            <a:t>　引き続き、市税の収納率向上などに努め、自主財源の確保を図ります。</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153105</xdr:rowOff>
    </xdr:from>
    <xdr:to>
      <xdr:col>7</xdr:col>
      <xdr:colOff>152400</xdr:colOff>
      <xdr:row>44</xdr:row>
      <xdr:rowOff>44450</xdr:rowOff>
    </xdr:to>
    <xdr:cxnSp macro="">
      <xdr:nvCxnSpPr>
        <xdr:cNvPr id="63" name="直線コネクタ 62"/>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16527</xdr:rowOff>
    </xdr:from>
    <xdr:ext cx="762000" cy="259045"/>
    <xdr:sp macro="" textlink="">
      <xdr:nvSpPr>
        <xdr:cNvPr id="64"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0.45</a:t>
          </a:r>
          <a:endParaRPr kumimoji="1" lang="ja-JP" altLang="en-US" sz="1000" b="1">
            <a:latin typeface="ＭＳ Ｐゴシック"/>
          </a:endParaRPr>
        </a:p>
      </xdr:txBody>
    </xdr:sp>
    <xdr:clientData/>
  </xdr:oneCellAnchor>
  <xdr:twoCellAnchor>
    <xdr:from>
      <xdr:col>7</xdr:col>
      <xdr:colOff>63500</xdr:colOff>
      <xdr:row>44</xdr:row>
      <xdr:rowOff>44450</xdr:rowOff>
    </xdr:from>
    <xdr:to>
      <xdr:col>7</xdr:col>
      <xdr:colOff>241300</xdr:colOff>
      <xdr:row>44</xdr:row>
      <xdr:rowOff>44450</xdr:rowOff>
    </xdr:to>
    <xdr:cxnSp macro="">
      <xdr:nvCxnSpPr>
        <xdr:cNvPr id="65" name="直線コネクタ 64"/>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68032</xdr:rowOff>
    </xdr:from>
    <xdr:ext cx="762000" cy="259045"/>
    <xdr:sp macro="" textlink="">
      <xdr:nvSpPr>
        <xdr:cNvPr id="66"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153105</xdr:rowOff>
    </xdr:from>
    <xdr:to>
      <xdr:col>7</xdr:col>
      <xdr:colOff>241300</xdr:colOff>
      <xdr:row>35</xdr:row>
      <xdr:rowOff>153105</xdr:rowOff>
    </xdr:to>
    <xdr:cxnSp macro="">
      <xdr:nvCxnSpPr>
        <xdr:cNvPr id="67" name="直線コネクタ 66"/>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156633</xdr:rowOff>
    </xdr:from>
    <xdr:to>
      <xdr:col>7</xdr:col>
      <xdr:colOff>152400</xdr:colOff>
      <xdr:row>41</xdr:row>
      <xdr:rowOff>170039</xdr:rowOff>
    </xdr:to>
    <xdr:cxnSp macro="">
      <xdr:nvCxnSpPr>
        <xdr:cNvPr id="68" name="直線コネクタ 67"/>
        <xdr:cNvCxnSpPr/>
      </xdr:nvCxnSpPr>
      <xdr:spPr>
        <a:xfrm>
          <a:off x="4114800" y="718608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92727</xdr:rowOff>
    </xdr:from>
    <xdr:ext cx="762000" cy="259045"/>
    <xdr:sp macro="" textlink="">
      <xdr:nvSpPr>
        <xdr:cNvPr id="69" name="財政力平均値テキスト"/>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0.90</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76200</xdr:rowOff>
    </xdr:from>
    <xdr:to>
      <xdr:col>7</xdr:col>
      <xdr:colOff>203200</xdr:colOff>
      <xdr:row>41</xdr:row>
      <xdr:rowOff>6350</xdr:rowOff>
    </xdr:to>
    <xdr:sp macro="" textlink="">
      <xdr:nvSpPr>
        <xdr:cNvPr id="70" name="フローチャート : 判断 69"/>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156633</xdr:rowOff>
    </xdr:from>
    <xdr:to>
      <xdr:col>6</xdr:col>
      <xdr:colOff>0</xdr:colOff>
      <xdr:row>41</xdr:row>
      <xdr:rowOff>156633</xdr:rowOff>
    </xdr:to>
    <xdr:cxnSp macro="">
      <xdr:nvCxnSpPr>
        <xdr:cNvPr id="71" name="直線コネクタ 70"/>
        <xdr:cNvCxnSpPr/>
      </xdr:nvCxnSpPr>
      <xdr:spPr>
        <a:xfrm>
          <a:off x="3225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143228</xdr:rowOff>
    </xdr:from>
    <xdr:to>
      <xdr:col>6</xdr:col>
      <xdr:colOff>50800</xdr:colOff>
      <xdr:row>41</xdr:row>
      <xdr:rowOff>73378</xdr:rowOff>
    </xdr:to>
    <xdr:sp macro="" textlink="">
      <xdr:nvSpPr>
        <xdr:cNvPr id="72" name="フローチャート : 判断 71"/>
        <xdr:cNvSpPr/>
      </xdr:nvSpPr>
      <xdr:spPr>
        <a:xfrm>
          <a:off x="4064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83555</xdr:rowOff>
    </xdr:from>
    <xdr:ext cx="736600" cy="259045"/>
    <xdr:sp macro="" textlink="">
      <xdr:nvSpPr>
        <xdr:cNvPr id="73" name="テキスト ボックス 72"/>
        <xdr:cNvSpPr txBox="1"/>
      </xdr:nvSpPr>
      <xdr:spPr>
        <a:xfrm>
          <a:off x="3733800" y="677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156633</xdr:rowOff>
    </xdr:from>
    <xdr:to>
      <xdr:col>4</xdr:col>
      <xdr:colOff>482600</xdr:colOff>
      <xdr:row>41</xdr:row>
      <xdr:rowOff>156633</xdr:rowOff>
    </xdr:to>
    <xdr:cxnSp macro="">
      <xdr:nvCxnSpPr>
        <xdr:cNvPr id="74" name="直線コネクタ 73"/>
        <xdr:cNvCxnSpPr/>
      </xdr:nvCxnSpPr>
      <xdr:spPr>
        <a:xfrm>
          <a:off x="2336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11995</xdr:rowOff>
    </xdr:from>
    <xdr:to>
      <xdr:col>4</xdr:col>
      <xdr:colOff>533400</xdr:colOff>
      <xdr:row>41</xdr:row>
      <xdr:rowOff>113595</xdr:rowOff>
    </xdr:to>
    <xdr:sp macro="" textlink="">
      <xdr:nvSpPr>
        <xdr:cNvPr id="75" name="フローチャート : 判断 74"/>
        <xdr:cNvSpPr/>
      </xdr:nvSpPr>
      <xdr:spPr>
        <a:xfrm>
          <a:off x="3175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123772</xdr:rowOff>
    </xdr:from>
    <xdr:ext cx="762000" cy="259045"/>
    <xdr:sp macro="" textlink="">
      <xdr:nvSpPr>
        <xdr:cNvPr id="76" name="テキスト ボックス 75"/>
        <xdr:cNvSpPr txBox="1"/>
      </xdr:nvSpPr>
      <xdr:spPr>
        <a:xfrm>
          <a:off x="2844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156633</xdr:rowOff>
    </xdr:from>
    <xdr:to>
      <xdr:col>3</xdr:col>
      <xdr:colOff>279400</xdr:colOff>
      <xdr:row>41</xdr:row>
      <xdr:rowOff>170039</xdr:rowOff>
    </xdr:to>
    <xdr:cxnSp macro="">
      <xdr:nvCxnSpPr>
        <xdr:cNvPr id="77" name="直線コネクタ 76"/>
        <xdr:cNvCxnSpPr/>
      </xdr:nvCxnSpPr>
      <xdr:spPr>
        <a:xfrm flipV="1">
          <a:off x="1447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11995</xdr:rowOff>
    </xdr:from>
    <xdr:to>
      <xdr:col>3</xdr:col>
      <xdr:colOff>330200</xdr:colOff>
      <xdr:row>41</xdr:row>
      <xdr:rowOff>113595</xdr:rowOff>
    </xdr:to>
    <xdr:sp macro="" textlink="">
      <xdr:nvSpPr>
        <xdr:cNvPr id="78" name="フローチャート : 判断 77"/>
        <xdr:cNvSpPr/>
      </xdr:nvSpPr>
      <xdr:spPr>
        <a:xfrm>
          <a:off x="2286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123772</xdr:rowOff>
    </xdr:from>
    <xdr:ext cx="762000" cy="259045"/>
    <xdr:sp macro="" textlink="">
      <xdr:nvSpPr>
        <xdr:cNvPr id="79" name="テキスト ボックス 78"/>
        <xdr:cNvSpPr txBox="1"/>
      </xdr:nvSpPr>
      <xdr:spPr>
        <a:xfrm>
          <a:off x="1955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11995</xdr:rowOff>
    </xdr:from>
    <xdr:to>
      <xdr:col>2</xdr:col>
      <xdr:colOff>127000</xdr:colOff>
      <xdr:row>41</xdr:row>
      <xdr:rowOff>113595</xdr:rowOff>
    </xdr:to>
    <xdr:sp macro="" textlink="">
      <xdr:nvSpPr>
        <xdr:cNvPr id="80" name="フローチャート : 判断 79"/>
        <xdr:cNvSpPr/>
      </xdr:nvSpPr>
      <xdr:spPr>
        <a:xfrm>
          <a:off x="1397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123772</xdr:rowOff>
    </xdr:from>
    <xdr:ext cx="762000" cy="259045"/>
    <xdr:sp macro="" textlink="">
      <xdr:nvSpPr>
        <xdr:cNvPr id="81" name="テキスト ボックス 80"/>
        <xdr:cNvSpPr txBox="1"/>
      </xdr:nvSpPr>
      <xdr:spPr>
        <a:xfrm>
          <a:off x="1066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119239</xdr:rowOff>
    </xdr:from>
    <xdr:to>
      <xdr:col>7</xdr:col>
      <xdr:colOff>203200</xdr:colOff>
      <xdr:row>42</xdr:row>
      <xdr:rowOff>49389</xdr:rowOff>
    </xdr:to>
    <xdr:sp macro="" textlink="">
      <xdr:nvSpPr>
        <xdr:cNvPr id="87" name="円/楕円 86"/>
        <xdr:cNvSpPr/>
      </xdr:nvSpPr>
      <xdr:spPr>
        <a:xfrm>
          <a:off x="49022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91316</xdr:rowOff>
    </xdr:from>
    <xdr:ext cx="762000" cy="259045"/>
    <xdr:sp macro="" textlink="">
      <xdr:nvSpPr>
        <xdr:cNvPr id="88" name="財政力該当値テキスト"/>
        <xdr:cNvSpPr txBox="1"/>
      </xdr:nvSpPr>
      <xdr:spPr>
        <a:xfrm>
          <a:off x="5041900" y="712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0.74</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105833</xdr:rowOff>
    </xdr:from>
    <xdr:to>
      <xdr:col>6</xdr:col>
      <xdr:colOff>50800</xdr:colOff>
      <xdr:row>42</xdr:row>
      <xdr:rowOff>35983</xdr:rowOff>
    </xdr:to>
    <xdr:sp macro="" textlink="">
      <xdr:nvSpPr>
        <xdr:cNvPr id="89" name="円/楕円 88"/>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20760</xdr:rowOff>
    </xdr:from>
    <xdr:ext cx="736600" cy="259045"/>
    <xdr:sp macro="" textlink="">
      <xdr:nvSpPr>
        <xdr:cNvPr id="90" name="テキスト ボックス 89"/>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105833</xdr:rowOff>
    </xdr:from>
    <xdr:to>
      <xdr:col>4</xdr:col>
      <xdr:colOff>533400</xdr:colOff>
      <xdr:row>42</xdr:row>
      <xdr:rowOff>35983</xdr:rowOff>
    </xdr:to>
    <xdr:sp macro="" textlink="">
      <xdr:nvSpPr>
        <xdr:cNvPr id="91" name="円/楕円 90"/>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20760</xdr:rowOff>
    </xdr:from>
    <xdr:ext cx="762000" cy="259045"/>
    <xdr:sp macro="" textlink="">
      <xdr:nvSpPr>
        <xdr:cNvPr id="92" name="テキスト ボックス 91"/>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105833</xdr:rowOff>
    </xdr:from>
    <xdr:to>
      <xdr:col>3</xdr:col>
      <xdr:colOff>330200</xdr:colOff>
      <xdr:row>42</xdr:row>
      <xdr:rowOff>35983</xdr:rowOff>
    </xdr:to>
    <xdr:sp macro="" textlink="">
      <xdr:nvSpPr>
        <xdr:cNvPr id="93" name="円/楕円 92"/>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20760</xdr:rowOff>
    </xdr:from>
    <xdr:ext cx="762000" cy="259045"/>
    <xdr:sp macro="" textlink="">
      <xdr:nvSpPr>
        <xdr:cNvPr id="94" name="テキスト ボックス 93"/>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119239</xdr:rowOff>
    </xdr:from>
    <xdr:to>
      <xdr:col>2</xdr:col>
      <xdr:colOff>127000</xdr:colOff>
      <xdr:row>42</xdr:row>
      <xdr:rowOff>49389</xdr:rowOff>
    </xdr:to>
    <xdr:sp macro="" textlink="">
      <xdr:nvSpPr>
        <xdr:cNvPr id="95" name="円/楕円 94"/>
        <xdr:cNvSpPr/>
      </xdr:nvSpPr>
      <xdr:spPr>
        <a:xfrm>
          <a:off x="1397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34166</xdr:rowOff>
    </xdr:from>
    <xdr:ext cx="762000" cy="259045"/>
    <xdr:sp macro="" textlink="">
      <xdr:nvSpPr>
        <xdr:cNvPr id="96" name="テキスト ボックス 95"/>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経常収支比率は</a:t>
          </a:r>
          <a:r>
            <a:rPr kumimoji="1" lang="ja-JP" altLang="en-US" sz="1400">
              <a:solidFill>
                <a:schemeClr val="dk1"/>
              </a:solidFill>
              <a:effectLst/>
              <a:latin typeface="+mn-lt"/>
              <a:ea typeface="+mn-ea"/>
              <a:cs typeface="+mn-cs"/>
            </a:rPr>
            <a:t>３．３</a:t>
          </a:r>
          <a:r>
            <a:rPr kumimoji="1" lang="ja-JP" altLang="ja-JP" sz="1400">
              <a:solidFill>
                <a:schemeClr val="dk1"/>
              </a:solidFill>
              <a:effectLst/>
              <a:latin typeface="+mn-lt"/>
              <a:ea typeface="+mn-ea"/>
              <a:cs typeface="+mn-cs"/>
            </a:rPr>
            <a:t>ポイント</a:t>
          </a:r>
          <a:r>
            <a:rPr kumimoji="1" lang="ja-JP" altLang="en-US" sz="1400">
              <a:solidFill>
                <a:schemeClr val="dk1"/>
              </a:solidFill>
              <a:effectLst/>
              <a:latin typeface="+mn-lt"/>
              <a:ea typeface="+mn-ea"/>
              <a:cs typeface="+mn-cs"/>
            </a:rPr>
            <a:t>悪化</a:t>
          </a:r>
          <a:r>
            <a:rPr kumimoji="1" lang="ja-JP" altLang="ja-JP" sz="1400">
              <a:solidFill>
                <a:schemeClr val="dk1"/>
              </a:solidFill>
              <a:effectLst/>
              <a:latin typeface="+mn-lt"/>
              <a:ea typeface="+mn-ea"/>
              <a:cs typeface="+mn-cs"/>
            </a:rPr>
            <a:t>しました。</a:t>
          </a:r>
          <a:r>
            <a:rPr kumimoji="1" lang="ja-JP" altLang="en-US" sz="1400">
              <a:solidFill>
                <a:schemeClr val="dk1"/>
              </a:solidFill>
              <a:effectLst/>
              <a:latin typeface="+mn-lt"/>
              <a:ea typeface="+mn-ea"/>
              <a:cs typeface="+mn-cs"/>
            </a:rPr>
            <a:t>経常経費充当一般財源等が減額となったものの、人口減少や法人市民税の実効税率引き下げなどによる</a:t>
          </a:r>
          <a:r>
            <a:rPr kumimoji="1" lang="ja-JP" altLang="ja-JP" sz="1400">
              <a:solidFill>
                <a:schemeClr val="dk1"/>
              </a:solidFill>
              <a:effectLst/>
              <a:latin typeface="+mn-lt"/>
              <a:ea typeface="+mn-ea"/>
              <a:cs typeface="+mn-cs"/>
            </a:rPr>
            <a:t>歳入経常一般財源</a:t>
          </a:r>
          <a:r>
            <a:rPr kumimoji="1" lang="ja-JP" altLang="en-US" sz="1400">
              <a:solidFill>
                <a:schemeClr val="dk1"/>
              </a:solidFill>
              <a:effectLst/>
              <a:latin typeface="+mn-lt"/>
              <a:ea typeface="+mn-ea"/>
              <a:cs typeface="+mn-cs"/>
            </a:rPr>
            <a:t>の減額が大きかったことが要因と考えます。</a:t>
          </a:r>
          <a:endParaRPr kumimoji="0" lang="en-US" altLang="ja-JP" sz="1400">
            <a:solidFill>
              <a:schemeClr val="dk1"/>
            </a:solidFill>
            <a:effectLst/>
            <a:latin typeface="+mn-lt"/>
            <a:ea typeface="+mn-ea"/>
            <a:cs typeface="+mn-cs"/>
          </a:endParaRPr>
        </a:p>
        <a:p>
          <a:r>
            <a:rPr kumimoji="0" lang="ja-JP" altLang="en-US" sz="1400">
              <a:solidFill>
                <a:schemeClr val="dk1"/>
              </a:solidFill>
              <a:effectLst/>
              <a:latin typeface="+mn-lt"/>
              <a:ea typeface="+mn-ea"/>
              <a:cs typeface="+mn-cs"/>
            </a:rPr>
            <a:t>　人口減少が進展する中で、事業の優先度なども改めて検討し、経常経費の削減を図ります。</a:t>
          </a:r>
          <a:endParaRPr kumimoji="0" lang="en-US" altLang="ja-JP" sz="1400">
            <a:solidFill>
              <a:schemeClr val="dk1"/>
            </a:solidFill>
            <a:effectLst/>
            <a:latin typeface="+mn-lt"/>
            <a:ea typeface="+mn-ea"/>
            <a:cs typeface="+mn-cs"/>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132504</xdr:rowOff>
    </xdr:from>
    <xdr:to>
      <xdr:col>7</xdr:col>
      <xdr:colOff>152400</xdr:colOff>
      <xdr:row>67</xdr:row>
      <xdr:rowOff>31750</xdr:rowOff>
    </xdr:to>
    <xdr:cxnSp macro="">
      <xdr:nvCxnSpPr>
        <xdr:cNvPr id="126" name="直線コネクタ 125"/>
        <xdr:cNvCxnSpPr/>
      </xdr:nvCxnSpPr>
      <xdr:spPr>
        <a:xfrm flipV="1">
          <a:off x="4953000" y="10248054"/>
          <a:ext cx="0" cy="1270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3827</xdr:rowOff>
    </xdr:from>
    <xdr:ext cx="762000" cy="259045"/>
    <xdr:sp macro="" textlink="">
      <xdr:nvSpPr>
        <xdr:cNvPr id="127" name="財政構造の弾力性最小値テキスト"/>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7</xdr:col>
      <xdr:colOff>63500</xdr:colOff>
      <xdr:row>67</xdr:row>
      <xdr:rowOff>31750</xdr:rowOff>
    </xdr:from>
    <xdr:to>
      <xdr:col>7</xdr:col>
      <xdr:colOff>241300</xdr:colOff>
      <xdr:row>67</xdr:row>
      <xdr:rowOff>31750</xdr:rowOff>
    </xdr:to>
    <xdr:cxnSp macro="">
      <xdr:nvCxnSpPr>
        <xdr:cNvPr id="128" name="直線コネクタ 127"/>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47431</xdr:rowOff>
    </xdr:from>
    <xdr:ext cx="762000" cy="259045"/>
    <xdr:sp macro="" textlink="">
      <xdr:nvSpPr>
        <xdr:cNvPr id="129" name="財政構造の弾力性最大値テキスト"/>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83.2</a:t>
          </a:r>
          <a:endParaRPr kumimoji="1" lang="ja-JP" altLang="en-US" sz="1000" b="1">
            <a:latin typeface="ＭＳ Ｐゴシック"/>
          </a:endParaRPr>
        </a:p>
      </xdr:txBody>
    </xdr:sp>
    <xdr:clientData/>
  </xdr:oneCellAnchor>
  <xdr:twoCellAnchor>
    <xdr:from>
      <xdr:col>7</xdr:col>
      <xdr:colOff>63500</xdr:colOff>
      <xdr:row>59</xdr:row>
      <xdr:rowOff>132504</xdr:rowOff>
    </xdr:from>
    <xdr:to>
      <xdr:col>7</xdr:col>
      <xdr:colOff>241300</xdr:colOff>
      <xdr:row>59</xdr:row>
      <xdr:rowOff>132504</xdr:rowOff>
    </xdr:to>
    <xdr:cxnSp macro="">
      <xdr:nvCxnSpPr>
        <xdr:cNvPr id="130" name="直線コネクタ 129"/>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49954</xdr:rowOff>
    </xdr:from>
    <xdr:to>
      <xdr:col>7</xdr:col>
      <xdr:colOff>152400</xdr:colOff>
      <xdr:row>64</xdr:row>
      <xdr:rowOff>143933</xdr:rowOff>
    </xdr:to>
    <xdr:cxnSp macro="">
      <xdr:nvCxnSpPr>
        <xdr:cNvPr id="131" name="直線コネクタ 130"/>
        <xdr:cNvCxnSpPr/>
      </xdr:nvCxnSpPr>
      <xdr:spPr>
        <a:xfrm>
          <a:off x="4114800" y="10851304"/>
          <a:ext cx="838200" cy="26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21183</xdr:rowOff>
    </xdr:from>
    <xdr:ext cx="762000" cy="259045"/>
    <xdr:sp macro="" textlink="">
      <xdr:nvSpPr>
        <xdr:cNvPr id="132" name="財政構造の弾力性平均値テキスト"/>
        <xdr:cNvSpPr txBox="1"/>
      </xdr:nvSpPr>
      <xdr:spPr>
        <a:xfrm>
          <a:off x="5041900" y="10822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92.9</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4656</xdr:rowOff>
    </xdr:from>
    <xdr:to>
      <xdr:col>7</xdr:col>
      <xdr:colOff>203200</xdr:colOff>
      <xdr:row>64</xdr:row>
      <xdr:rowOff>106256</xdr:rowOff>
    </xdr:to>
    <xdr:sp macro="" textlink="">
      <xdr:nvSpPr>
        <xdr:cNvPr id="133" name="フローチャート : 判断 132"/>
        <xdr:cNvSpPr/>
      </xdr:nvSpPr>
      <xdr:spPr>
        <a:xfrm>
          <a:off x="49022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49954</xdr:rowOff>
    </xdr:from>
    <xdr:to>
      <xdr:col>6</xdr:col>
      <xdr:colOff>0</xdr:colOff>
      <xdr:row>63</xdr:row>
      <xdr:rowOff>106256</xdr:rowOff>
    </xdr:to>
    <xdr:cxnSp macro="">
      <xdr:nvCxnSpPr>
        <xdr:cNvPr id="134" name="直線コネクタ 133"/>
        <xdr:cNvCxnSpPr/>
      </xdr:nvCxnSpPr>
      <xdr:spPr>
        <a:xfrm flipV="1">
          <a:off x="3225800" y="1085130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162560</xdr:rowOff>
    </xdr:from>
    <xdr:to>
      <xdr:col>6</xdr:col>
      <xdr:colOff>50800</xdr:colOff>
      <xdr:row>63</xdr:row>
      <xdr:rowOff>92710</xdr:rowOff>
    </xdr:to>
    <xdr:sp macro="" textlink="">
      <xdr:nvSpPr>
        <xdr:cNvPr id="135" name="フローチャート : 判断 134"/>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102887</xdr:rowOff>
    </xdr:from>
    <xdr:ext cx="736600" cy="259045"/>
    <xdr:sp macro="" textlink="">
      <xdr:nvSpPr>
        <xdr:cNvPr id="136" name="テキスト ボックス 135"/>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49954</xdr:rowOff>
    </xdr:from>
    <xdr:to>
      <xdr:col>4</xdr:col>
      <xdr:colOff>482600</xdr:colOff>
      <xdr:row>63</xdr:row>
      <xdr:rowOff>106256</xdr:rowOff>
    </xdr:to>
    <xdr:cxnSp macro="">
      <xdr:nvCxnSpPr>
        <xdr:cNvPr id="137" name="直線コネクタ 136"/>
        <xdr:cNvCxnSpPr/>
      </xdr:nvCxnSpPr>
      <xdr:spPr>
        <a:xfrm>
          <a:off x="2336800" y="1085130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31327</xdr:rowOff>
    </xdr:from>
    <xdr:to>
      <xdr:col>4</xdr:col>
      <xdr:colOff>533400</xdr:colOff>
      <xdr:row>63</xdr:row>
      <xdr:rowOff>132927</xdr:rowOff>
    </xdr:to>
    <xdr:sp macro="" textlink="">
      <xdr:nvSpPr>
        <xdr:cNvPr id="138" name="フローチャート : 判断 137"/>
        <xdr:cNvSpPr/>
      </xdr:nvSpPr>
      <xdr:spPr>
        <a:xfrm>
          <a:off x="3175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143104</xdr:rowOff>
    </xdr:from>
    <xdr:ext cx="762000" cy="259045"/>
    <xdr:sp macro="" textlink="">
      <xdr:nvSpPr>
        <xdr:cNvPr id="139" name="テキスト ボックス 138"/>
        <xdr:cNvSpPr txBox="1"/>
      </xdr:nvSpPr>
      <xdr:spPr>
        <a:xfrm>
          <a:off x="2844800" y="1060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91.1</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49954</xdr:rowOff>
    </xdr:from>
    <xdr:to>
      <xdr:col>3</xdr:col>
      <xdr:colOff>279400</xdr:colOff>
      <xdr:row>64</xdr:row>
      <xdr:rowOff>39370</xdr:rowOff>
    </xdr:to>
    <xdr:cxnSp macro="">
      <xdr:nvCxnSpPr>
        <xdr:cNvPr id="140" name="直線コネクタ 139"/>
        <xdr:cNvCxnSpPr/>
      </xdr:nvCxnSpPr>
      <xdr:spPr>
        <a:xfrm flipV="1">
          <a:off x="1447800" y="10851304"/>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114300</xdr:rowOff>
    </xdr:from>
    <xdr:to>
      <xdr:col>3</xdr:col>
      <xdr:colOff>330200</xdr:colOff>
      <xdr:row>63</xdr:row>
      <xdr:rowOff>44450</xdr:rowOff>
    </xdr:to>
    <xdr:sp macro="" textlink="">
      <xdr:nvSpPr>
        <xdr:cNvPr id="141" name="フローチャート : 判断 140"/>
        <xdr:cNvSpPr/>
      </xdr:nvSpPr>
      <xdr:spPr>
        <a:xfrm>
          <a:off x="2286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54627</xdr:rowOff>
    </xdr:from>
    <xdr:ext cx="762000" cy="259045"/>
    <xdr:sp macro="" textlink="">
      <xdr:nvSpPr>
        <xdr:cNvPr id="142" name="テキスト ボックス 141"/>
        <xdr:cNvSpPr txBox="1"/>
      </xdr:nvSpPr>
      <xdr:spPr>
        <a:xfrm>
          <a:off x="1955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90.0</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7196</xdr:rowOff>
    </xdr:from>
    <xdr:to>
      <xdr:col>2</xdr:col>
      <xdr:colOff>127000</xdr:colOff>
      <xdr:row>63</xdr:row>
      <xdr:rowOff>108796</xdr:rowOff>
    </xdr:to>
    <xdr:sp macro="" textlink="">
      <xdr:nvSpPr>
        <xdr:cNvPr id="143" name="フローチャート : 判断 142"/>
        <xdr:cNvSpPr/>
      </xdr:nvSpPr>
      <xdr:spPr>
        <a:xfrm>
          <a:off x="13970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118973</xdr:rowOff>
    </xdr:from>
    <xdr:ext cx="762000" cy="259045"/>
    <xdr:sp macro="" textlink="">
      <xdr:nvSpPr>
        <xdr:cNvPr id="144" name="テキスト ボックス 143"/>
        <xdr:cNvSpPr txBox="1"/>
      </xdr:nvSpPr>
      <xdr:spPr>
        <a:xfrm>
          <a:off x="1066800" y="105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93133</xdr:rowOff>
    </xdr:from>
    <xdr:to>
      <xdr:col>7</xdr:col>
      <xdr:colOff>203200</xdr:colOff>
      <xdr:row>65</xdr:row>
      <xdr:rowOff>23283</xdr:rowOff>
    </xdr:to>
    <xdr:sp macro="" textlink="">
      <xdr:nvSpPr>
        <xdr:cNvPr id="150" name="円/楕円 149"/>
        <xdr:cNvSpPr/>
      </xdr:nvSpPr>
      <xdr:spPr>
        <a:xfrm>
          <a:off x="49022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65210</xdr:rowOff>
    </xdr:from>
    <xdr:ext cx="762000" cy="259045"/>
    <xdr:sp macro="" textlink="">
      <xdr:nvSpPr>
        <xdr:cNvPr id="151" name="財政構造の弾力性該当値テキスト"/>
        <xdr:cNvSpPr txBox="1"/>
      </xdr:nvSpPr>
      <xdr:spPr>
        <a:xfrm>
          <a:off x="504190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170604</xdr:rowOff>
    </xdr:from>
    <xdr:to>
      <xdr:col>6</xdr:col>
      <xdr:colOff>50800</xdr:colOff>
      <xdr:row>63</xdr:row>
      <xdr:rowOff>100754</xdr:rowOff>
    </xdr:to>
    <xdr:sp macro="" textlink="">
      <xdr:nvSpPr>
        <xdr:cNvPr id="152" name="円/楕円 151"/>
        <xdr:cNvSpPr/>
      </xdr:nvSpPr>
      <xdr:spPr>
        <a:xfrm>
          <a:off x="4064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85531</xdr:rowOff>
    </xdr:from>
    <xdr:ext cx="736600" cy="259045"/>
    <xdr:sp macro="" textlink="">
      <xdr:nvSpPr>
        <xdr:cNvPr id="153" name="テキスト ボックス 152"/>
        <xdr:cNvSpPr txBox="1"/>
      </xdr:nvSpPr>
      <xdr:spPr>
        <a:xfrm>
          <a:off x="3733800" y="1088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55456</xdr:rowOff>
    </xdr:from>
    <xdr:to>
      <xdr:col>4</xdr:col>
      <xdr:colOff>533400</xdr:colOff>
      <xdr:row>63</xdr:row>
      <xdr:rowOff>157056</xdr:rowOff>
    </xdr:to>
    <xdr:sp macro="" textlink="">
      <xdr:nvSpPr>
        <xdr:cNvPr id="154" name="円/楕円 153"/>
        <xdr:cNvSpPr/>
      </xdr:nvSpPr>
      <xdr:spPr>
        <a:xfrm>
          <a:off x="3175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141833</xdr:rowOff>
    </xdr:from>
    <xdr:ext cx="762000" cy="259045"/>
    <xdr:sp macro="" textlink="">
      <xdr:nvSpPr>
        <xdr:cNvPr id="155" name="テキスト ボックス 154"/>
        <xdr:cNvSpPr txBox="1"/>
      </xdr:nvSpPr>
      <xdr:spPr>
        <a:xfrm>
          <a:off x="28448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170604</xdr:rowOff>
    </xdr:from>
    <xdr:to>
      <xdr:col>3</xdr:col>
      <xdr:colOff>330200</xdr:colOff>
      <xdr:row>63</xdr:row>
      <xdr:rowOff>100754</xdr:rowOff>
    </xdr:to>
    <xdr:sp macro="" textlink="">
      <xdr:nvSpPr>
        <xdr:cNvPr id="156" name="円/楕円 155"/>
        <xdr:cNvSpPr/>
      </xdr:nvSpPr>
      <xdr:spPr>
        <a:xfrm>
          <a:off x="2286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85531</xdr:rowOff>
    </xdr:from>
    <xdr:ext cx="762000" cy="259045"/>
    <xdr:sp macro="" textlink="">
      <xdr:nvSpPr>
        <xdr:cNvPr id="157" name="テキスト ボックス 156"/>
        <xdr:cNvSpPr txBox="1"/>
      </xdr:nvSpPr>
      <xdr:spPr>
        <a:xfrm>
          <a:off x="1955800" y="1088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160020</xdr:rowOff>
    </xdr:from>
    <xdr:to>
      <xdr:col>2</xdr:col>
      <xdr:colOff>127000</xdr:colOff>
      <xdr:row>64</xdr:row>
      <xdr:rowOff>90170</xdr:rowOff>
    </xdr:to>
    <xdr:sp macro="" textlink="">
      <xdr:nvSpPr>
        <xdr:cNvPr id="158" name="円/楕円 157"/>
        <xdr:cNvSpPr/>
      </xdr:nvSpPr>
      <xdr:spPr>
        <a:xfrm>
          <a:off x="1397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74947</xdr:rowOff>
    </xdr:from>
    <xdr:ext cx="762000" cy="259045"/>
    <xdr:sp macro="" textlink="">
      <xdr:nvSpPr>
        <xdr:cNvPr id="159" name="テキスト ボックス 158"/>
        <xdr:cNvSpPr txBox="1"/>
      </xdr:nvSpPr>
      <xdr:spPr>
        <a:xfrm>
          <a:off x="1066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[134,008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125,848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人件費については、</a:t>
          </a:r>
          <a:r>
            <a:rPr kumimoji="1" lang="ja-JP" altLang="en-US" sz="1400">
              <a:solidFill>
                <a:schemeClr val="dk1"/>
              </a:solidFill>
              <a:effectLst/>
              <a:latin typeface="+mn-lt"/>
              <a:ea typeface="+mn-ea"/>
              <a:cs typeface="+mn-cs"/>
            </a:rPr>
            <a:t>国勢調査事務などの減による時間外手当の減額</a:t>
          </a:r>
          <a:r>
            <a:rPr kumimoji="1" lang="ja-JP" altLang="ja-JP" sz="1400">
              <a:solidFill>
                <a:schemeClr val="dk1"/>
              </a:solidFill>
              <a:effectLst/>
              <a:latin typeface="+mn-lt"/>
              <a:ea typeface="+mn-ea"/>
              <a:cs typeface="+mn-cs"/>
            </a:rPr>
            <a:t>などにより、平成２８年度について</a:t>
          </a:r>
          <a:r>
            <a:rPr kumimoji="1" lang="ja-JP" altLang="en-US" sz="1400">
              <a:solidFill>
                <a:schemeClr val="dk1"/>
              </a:solidFill>
              <a:effectLst/>
              <a:latin typeface="+mn-lt"/>
              <a:ea typeface="+mn-ea"/>
              <a:cs typeface="+mn-cs"/>
            </a:rPr>
            <a:t>前年度より減額となりましたが、物件費については、平成２７年度に</a:t>
          </a:r>
          <a:r>
            <a:rPr kumimoji="1" lang="ja-JP" altLang="ja-JP" sz="1400">
              <a:solidFill>
                <a:schemeClr val="dk1"/>
              </a:solidFill>
              <a:effectLst/>
              <a:latin typeface="+mn-lt"/>
              <a:ea typeface="+mn-ea"/>
              <a:cs typeface="+mn-cs"/>
            </a:rPr>
            <a:t>基幹情報システムの更新</a:t>
          </a:r>
          <a:r>
            <a:rPr kumimoji="1" lang="ja-JP" altLang="en-US" sz="1400">
              <a:solidFill>
                <a:schemeClr val="dk1"/>
              </a:solidFill>
              <a:effectLst/>
              <a:latin typeface="+mn-lt"/>
              <a:ea typeface="+mn-ea"/>
              <a:cs typeface="+mn-cs"/>
            </a:rPr>
            <a:t>により</a:t>
          </a:r>
          <a:r>
            <a:rPr kumimoji="1" lang="ja-JP" altLang="ja-JP" sz="1400">
              <a:solidFill>
                <a:schemeClr val="dk1"/>
              </a:solidFill>
              <a:effectLst/>
              <a:latin typeface="+mn-lt"/>
              <a:ea typeface="+mn-ea"/>
              <a:cs typeface="+mn-cs"/>
            </a:rPr>
            <a:t>臨時的な</a:t>
          </a:r>
          <a:r>
            <a:rPr kumimoji="1" lang="ja-JP" altLang="en-US" sz="1400">
              <a:solidFill>
                <a:schemeClr val="dk1"/>
              </a:solidFill>
              <a:effectLst/>
              <a:latin typeface="+mn-lt"/>
              <a:ea typeface="+mn-ea"/>
              <a:cs typeface="+mn-cs"/>
            </a:rPr>
            <a:t>大幅増額があったにもかかわらず、平成２８年度はリサイクルセンターや最終処分場の供用開始などによりおおむね横ばいになったことに伴い</a:t>
          </a:r>
          <a:r>
            <a:rPr kumimoji="1" lang="ja-JP" altLang="ja-JP" sz="1400">
              <a:solidFill>
                <a:schemeClr val="dk1"/>
              </a:solidFill>
              <a:effectLst/>
              <a:latin typeface="+mn-lt"/>
              <a:ea typeface="+mn-ea"/>
              <a:cs typeface="+mn-cs"/>
            </a:rPr>
            <a:t>、１人当たりの額が</a:t>
          </a:r>
          <a:r>
            <a:rPr kumimoji="1" lang="ja-JP" altLang="en-US" sz="1400">
              <a:solidFill>
                <a:schemeClr val="dk1"/>
              </a:solidFill>
              <a:effectLst/>
              <a:latin typeface="+mn-lt"/>
              <a:ea typeface="+mn-ea"/>
              <a:cs typeface="+mn-cs"/>
            </a:rPr>
            <a:t>２２９円の減額に留まりました</a:t>
          </a:r>
          <a:r>
            <a:rPr kumimoji="1" lang="ja-JP" altLang="ja-JP" sz="1400">
              <a:solidFill>
                <a:schemeClr val="dk1"/>
              </a:solidFill>
              <a:effectLst/>
              <a:latin typeface="+mn-lt"/>
              <a:ea typeface="+mn-ea"/>
              <a:cs typeface="+mn-cs"/>
            </a:rPr>
            <a:t>。</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今後も業務改善に努め、コストの低減を図ります。</a:t>
          </a:r>
          <a:endParaRPr lang="ja-JP" altLang="ja-JP" sz="18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6" name="直線コネクタ 175"/>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8" name="直線コネクタ 177"/>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0" name="直線コネクタ 179"/>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2" name="直線コネクタ 181"/>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35705</xdr:rowOff>
    </xdr:from>
    <xdr:to>
      <xdr:col>7</xdr:col>
      <xdr:colOff>152400</xdr:colOff>
      <xdr:row>89</xdr:row>
      <xdr:rowOff>109520</xdr:rowOff>
    </xdr:to>
    <xdr:cxnSp macro="">
      <xdr:nvCxnSpPr>
        <xdr:cNvPr id="187" name="直線コネクタ 186"/>
        <xdr:cNvCxnSpPr/>
      </xdr:nvCxnSpPr>
      <xdr:spPr>
        <a:xfrm flipV="1">
          <a:off x="4953000" y="13751705"/>
          <a:ext cx="0" cy="1616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81597</xdr:rowOff>
    </xdr:from>
    <xdr:ext cx="762000" cy="259045"/>
    <xdr:sp macro="" textlink="">
      <xdr:nvSpPr>
        <xdr:cNvPr id="188" name="人件費・物件費等の状況最小値テキスト"/>
        <xdr:cNvSpPr txBox="1"/>
      </xdr:nvSpPr>
      <xdr:spPr>
        <a:xfrm>
          <a:off x="5041900" y="15340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408,220</a:t>
          </a:r>
          <a:endParaRPr kumimoji="1" lang="ja-JP" altLang="en-US" sz="1000" b="1">
            <a:latin typeface="ＭＳ Ｐゴシック"/>
          </a:endParaRPr>
        </a:p>
      </xdr:txBody>
    </xdr:sp>
    <xdr:clientData/>
  </xdr:oneCellAnchor>
  <xdr:twoCellAnchor>
    <xdr:from>
      <xdr:col>7</xdr:col>
      <xdr:colOff>63500</xdr:colOff>
      <xdr:row>89</xdr:row>
      <xdr:rowOff>109520</xdr:rowOff>
    </xdr:from>
    <xdr:to>
      <xdr:col>7</xdr:col>
      <xdr:colOff>241300</xdr:colOff>
      <xdr:row>89</xdr:row>
      <xdr:rowOff>109520</xdr:rowOff>
    </xdr:to>
    <xdr:cxnSp macro="">
      <xdr:nvCxnSpPr>
        <xdr:cNvPr id="189" name="直線コネクタ 188"/>
        <xdr:cNvCxnSpPr/>
      </xdr:nvCxnSpPr>
      <xdr:spPr>
        <a:xfrm>
          <a:off x="4864100" y="1536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122082</xdr:rowOff>
    </xdr:from>
    <xdr:ext cx="762000" cy="259045"/>
    <xdr:sp macro="" textlink="">
      <xdr:nvSpPr>
        <xdr:cNvPr id="190" name="人件費・物件費等の状況最大値テキスト"/>
        <xdr:cNvSpPr txBox="1"/>
      </xdr:nvSpPr>
      <xdr:spPr>
        <a:xfrm>
          <a:off x="5041900" y="134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73,188</a:t>
          </a:r>
          <a:endParaRPr kumimoji="1" lang="ja-JP" altLang="en-US" sz="1000" b="1">
            <a:latin typeface="ＭＳ Ｐゴシック"/>
          </a:endParaRPr>
        </a:p>
      </xdr:txBody>
    </xdr:sp>
    <xdr:clientData/>
  </xdr:oneCellAnchor>
  <xdr:twoCellAnchor>
    <xdr:from>
      <xdr:col>7</xdr:col>
      <xdr:colOff>63500</xdr:colOff>
      <xdr:row>80</xdr:row>
      <xdr:rowOff>35705</xdr:rowOff>
    </xdr:from>
    <xdr:to>
      <xdr:col>7</xdr:col>
      <xdr:colOff>241300</xdr:colOff>
      <xdr:row>80</xdr:row>
      <xdr:rowOff>35705</xdr:rowOff>
    </xdr:to>
    <xdr:cxnSp macro="">
      <xdr:nvCxnSpPr>
        <xdr:cNvPr id="191" name="直線コネクタ 190"/>
        <xdr:cNvCxnSpPr/>
      </xdr:nvCxnSpPr>
      <xdr:spPr>
        <a:xfrm>
          <a:off x="4864100" y="13751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157773</xdr:rowOff>
    </xdr:from>
    <xdr:to>
      <xdr:col>7</xdr:col>
      <xdr:colOff>152400</xdr:colOff>
      <xdr:row>81</xdr:row>
      <xdr:rowOff>158877</xdr:rowOff>
    </xdr:to>
    <xdr:cxnSp macro="">
      <xdr:nvCxnSpPr>
        <xdr:cNvPr id="192" name="直線コネクタ 191"/>
        <xdr:cNvCxnSpPr/>
      </xdr:nvCxnSpPr>
      <xdr:spPr>
        <a:xfrm flipV="1">
          <a:off x="4114800" y="14045223"/>
          <a:ext cx="838200" cy="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49657</xdr:rowOff>
    </xdr:from>
    <xdr:ext cx="762000" cy="259045"/>
    <xdr:sp macro="" textlink="">
      <xdr:nvSpPr>
        <xdr:cNvPr id="193" name="人件費・物件費等の状況平均値テキスト"/>
        <xdr:cNvSpPr txBox="1"/>
      </xdr:nvSpPr>
      <xdr:spPr>
        <a:xfrm>
          <a:off x="5041900" y="1376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118,707</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33130</xdr:rowOff>
    </xdr:from>
    <xdr:to>
      <xdr:col>7</xdr:col>
      <xdr:colOff>203200</xdr:colOff>
      <xdr:row>81</xdr:row>
      <xdr:rowOff>134730</xdr:rowOff>
    </xdr:to>
    <xdr:sp macro="" textlink="">
      <xdr:nvSpPr>
        <xdr:cNvPr id="194" name="フローチャート : 判断 193"/>
        <xdr:cNvSpPr/>
      </xdr:nvSpPr>
      <xdr:spPr>
        <a:xfrm>
          <a:off x="4902200" y="1392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121298</xdr:rowOff>
    </xdr:from>
    <xdr:to>
      <xdr:col>6</xdr:col>
      <xdr:colOff>0</xdr:colOff>
      <xdr:row>81</xdr:row>
      <xdr:rowOff>158877</xdr:rowOff>
    </xdr:to>
    <xdr:cxnSp macro="">
      <xdr:nvCxnSpPr>
        <xdr:cNvPr id="195" name="直線コネクタ 194"/>
        <xdr:cNvCxnSpPr/>
      </xdr:nvCxnSpPr>
      <xdr:spPr>
        <a:xfrm>
          <a:off x="3225800" y="14008748"/>
          <a:ext cx="889000" cy="37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41619</xdr:rowOff>
    </xdr:from>
    <xdr:to>
      <xdr:col>6</xdr:col>
      <xdr:colOff>50800</xdr:colOff>
      <xdr:row>81</xdr:row>
      <xdr:rowOff>143219</xdr:rowOff>
    </xdr:to>
    <xdr:sp macro="" textlink="">
      <xdr:nvSpPr>
        <xdr:cNvPr id="196" name="フローチャート : 判断 195"/>
        <xdr:cNvSpPr/>
      </xdr:nvSpPr>
      <xdr:spPr>
        <a:xfrm>
          <a:off x="4064000" y="1392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153396</xdr:rowOff>
    </xdr:from>
    <xdr:ext cx="736600" cy="259045"/>
    <xdr:sp macro="" textlink="">
      <xdr:nvSpPr>
        <xdr:cNvPr id="197" name="テキスト ボックス 196"/>
        <xdr:cNvSpPr txBox="1"/>
      </xdr:nvSpPr>
      <xdr:spPr>
        <a:xfrm>
          <a:off x="3733800" y="13697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120,466</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120328</xdr:rowOff>
    </xdr:from>
    <xdr:to>
      <xdr:col>4</xdr:col>
      <xdr:colOff>482600</xdr:colOff>
      <xdr:row>81</xdr:row>
      <xdr:rowOff>121298</xdr:rowOff>
    </xdr:to>
    <xdr:cxnSp macro="">
      <xdr:nvCxnSpPr>
        <xdr:cNvPr id="198" name="直線コネクタ 197"/>
        <xdr:cNvCxnSpPr/>
      </xdr:nvCxnSpPr>
      <xdr:spPr>
        <a:xfrm>
          <a:off x="2336800" y="14007778"/>
          <a:ext cx="889000" cy="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169331</xdr:rowOff>
    </xdr:from>
    <xdr:to>
      <xdr:col>4</xdr:col>
      <xdr:colOff>533400</xdr:colOff>
      <xdr:row>81</xdr:row>
      <xdr:rowOff>99481</xdr:rowOff>
    </xdr:to>
    <xdr:sp macro="" textlink="">
      <xdr:nvSpPr>
        <xdr:cNvPr id="199" name="フローチャート : 判断 198"/>
        <xdr:cNvSpPr/>
      </xdr:nvSpPr>
      <xdr:spPr>
        <a:xfrm>
          <a:off x="3175000" y="1388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109658</xdr:rowOff>
    </xdr:from>
    <xdr:ext cx="762000" cy="259045"/>
    <xdr:sp macro="" textlink="">
      <xdr:nvSpPr>
        <xdr:cNvPr id="200" name="テキスト ボックス 199"/>
        <xdr:cNvSpPr txBox="1"/>
      </xdr:nvSpPr>
      <xdr:spPr>
        <a:xfrm>
          <a:off x="2844800" y="13654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111,403</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120328</xdr:rowOff>
    </xdr:from>
    <xdr:to>
      <xdr:col>3</xdr:col>
      <xdr:colOff>279400</xdr:colOff>
      <xdr:row>81</xdr:row>
      <xdr:rowOff>135027</xdr:rowOff>
    </xdr:to>
    <xdr:cxnSp macro="">
      <xdr:nvCxnSpPr>
        <xdr:cNvPr id="201" name="直線コネクタ 200"/>
        <xdr:cNvCxnSpPr/>
      </xdr:nvCxnSpPr>
      <xdr:spPr>
        <a:xfrm flipV="1">
          <a:off x="1447800" y="14007778"/>
          <a:ext cx="889000" cy="1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150940</xdr:rowOff>
    </xdr:from>
    <xdr:to>
      <xdr:col>3</xdr:col>
      <xdr:colOff>330200</xdr:colOff>
      <xdr:row>81</xdr:row>
      <xdr:rowOff>81090</xdr:rowOff>
    </xdr:to>
    <xdr:sp macro="" textlink="">
      <xdr:nvSpPr>
        <xdr:cNvPr id="202" name="フローチャート : 判断 201"/>
        <xdr:cNvSpPr/>
      </xdr:nvSpPr>
      <xdr:spPr>
        <a:xfrm>
          <a:off x="2286000" y="1386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91267</xdr:rowOff>
    </xdr:from>
    <xdr:ext cx="762000" cy="259045"/>
    <xdr:sp macro="" textlink="">
      <xdr:nvSpPr>
        <xdr:cNvPr id="203" name="テキスト ボックス 202"/>
        <xdr:cNvSpPr txBox="1"/>
      </xdr:nvSpPr>
      <xdr:spPr>
        <a:xfrm>
          <a:off x="1955800" y="1363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107,592</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143661</xdr:rowOff>
    </xdr:from>
    <xdr:to>
      <xdr:col>2</xdr:col>
      <xdr:colOff>127000</xdr:colOff>
      <xdr:row>81</xdr:row>
      <xdr:rowOff>73811</xdr:rowOff>
    </xdr:to>
    <xdr:sp macro="" textlink="">
      <xdr:nvSpPr>
        <xdr:cNvPr id="204" name="フローチャート : 判断 203"/>
        <xdr:cNvSpPr/>
      </xdr:nvSpPr>
      <xdr:spPr>
        <a:xfrm>
          <a:off x="1397000" y="1385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83988</xdr:rowOff>
    </xdr:from>
    <xdr:ext cx="762000" cy="259045"/>
    <xdr:sp macro="" textlink="">
      <xdr:nvSpPr>
        <xdr:cNvPr id="205" name="テキスト ボックス 204"/>
        <xdr:cNvSpPr txBox="1"/>
      </xdr:nvSpPr>
      <xdr:spPr>
        <a:xfrm>
          <a:off x="1066800" y="1362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106,084</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106973</xdr:rowOff>
    </xdr:from>
    <xdr:to>
      <xdr:col>7</xdr:col>
      <xdr:colOff>203200</xdr:colOff>
      <xdr:row>82</xdr:row>
      <xdr:rowOff>37123</xdr:rowOff>
    </xdr:to>
    <xdr:sp macro="" textlink="">
      <xdr:nvSpPr>
        <xdr:cNvPr id="211" name="円/楕円 210"/>
        <xdr:cNvSpPr/>
      </xdr:nvSpPr>
      <xdr:spPr>
        <a:xfrm>
          <a:off x="4902200" y="1399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79050</xdr:rowOff>
    </xdr:from>
    <xdr:ext cx="762000" cy="259045"/>
    <xdr:sp macro="" textlink="">
      <xdr:nvSpPr>
        <xdr:cNvPr id="212" name="人件費・物件費等の状況該当値テキスト"/>
        <xdr:cNvSpPr txBox="1"/>
      </xdr:nvSpPr>
      <xdr:spPr>
        <a:xfrm>
          <a:off x="5041900" y="1396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134,008</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108077</xdr:rowOff>
    </xdr:from>
    <xdr:to>
      <xdr:col>6</xdr:col>
      <xdr:colOff>50800</xdr:colOff>
      <xdr:row>82</xdr:row>
      <xdr:rowOff>38227</xdr:rowOff>
    </xdr:to>
    <xdr:sp macro="" textlink="">
      <xdr:nvSpPr>
        <xdr:cNvPr id="213" name="円/楕円 212"/>
        <xdr:cNvSpPr/>
      </xdr:nvSpPr>
      <xdr:spPr>
        <a:xfrm>
          <a:off x="4064000" y="1399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23004</xdr:rowOff>
    </xdr:from>
    <xdr:ext cx="736600" cy="259045"/>
    <xdr:sp macro="" textlink="">
      <xdr:nvSpPr>
        <xdr:cNvPr id="214" name="テキスト ボックス 213"/>
        <xdr:cNvSpPr txBox="1"/>
      </xdr:nvSpPr>
      <xdr:spPr>
        <a:xfrm>
          <a:off x="3733800" y="14081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134,237</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70498</xdr:rowOff>
    </xdr:from>
    <xdr:to>
      <xdr:col>4</xdr:col>
      <xdr:colOff>533400</xdr:colOff>
      <xdr:row>82</xdr:row>
      <xdr:rowOff>648</xdr:rowOff>
    </xdr:to>
    <xdr:sp macro="" textlink="">
      <xdr:nvSpPr>
        <xdr:cNvPr id="215" name="円/楕円 214"/>
        <xdr:cNvSpPr/>
      </xdr:nvSpPr>
      <xdr:spPr>
        <a:xfrm>
          <a:off x="3175000" y="1395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156875</xdr:rowOff>
    </xdr:from>
    <xdr:ext cx="762000" cy="259045"/>
    <xdr:sp macro="" textlink="">
      <xdr:nvSpPr>
        <xdr:cNvPr id="216" name="テキスト ボックス 215"/>
        <xdr:cNvSpPr txBox="1"/>
      </xdr:nvSpPr>
      <xdr:spPr>
        <a:xfrm>
          <a:off x="2844800" y="1404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126,450</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69528</xdr:rowOff>
    </xdr:from>
    <xdr:to>
      <xdr:col>3</xdr:col>
      <xdr:colOff>330200</xdr:colOff>
      <xdr:row>81</xdr:row>
      <xdr:rowOff>171128</xdr:rowOff>
    </xdr:to>
    <xdr:sp macro="" textlink="">
      <xdr:nvSpPr>
        <xdr:cNvPr id="217" name="円/楕円 216"/>
        <xdr:cNvSpPr/>
      </xdr:nvSpPr>
      <xdr:spPr>
        <a:xfrm>
          <a:off x="2286000" y="1395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155905</xdr:rowOff>
    </xdr:from>
    <xdr:ext cx="762000" cy="259045"/>
    <xdr:sp macro="" textlink="">
      <xdr:nvSpPr>
        <xdr:cNvPr id="218" name="テキスト ボックス 217"/>
        <xdr:cNvSpPr txBox="1"/>
      </xdr:nvSpPr>
      <xdr:spPr>
        <a:xfrm>
          <a:off x="1955800" y="1404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126,249</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84227</xdr:rowOff>
    </xdr:from>
    <xdr:to>
      <xdr:col>2</xdr:col>
      <xdr:colOff>127000</xdr:colOff>
      <xdr:row>82</xdr:row>
      <xdr:rowOff>14377</xdr:rowOff>
    </xdr:to>
    <xdr:sp macro="" textlink="">
      <xdr:nvSpPr>
        <xdr:cNvPr id="219" name="円/楕円 218"/>
        <xdr:cNvSpPr/>
      </xdr:nvSpPr>
      <xdr:spPr>
        <a:xfrm>
          <a:off x="1397000" y="1397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170604</xdr:rowOff>
    </xdr:from>
    <xdr:ext cx="762000" cy="259045"/>
    <xdr:sp macro="" textlink="">
      <xdr:nvSpPr>
        <xdr:cNvPr id="220" name="テキスト ボックス 219"/>
        <xdr:cNvSpPr txBox="1"/>
      </xdr:nvSpPr>
      <xdr:spPr>
        <a:xfrm>
          <a:off x="1066800" y="14058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129,295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ラスパイレス指数は</a:t>
          </a:r>
          <a:r>
            <a:rPr kumimoji="1" lang="ja-JP" altLang="en-US" sz="1400">
              <a:solidFill>
                <a:schemeClr val="dk1"/>
              </a:solidFill>
              <a:effectLst/>
              <a:latin typeface="+mn-lt"/>
              <a:ea typeface="+mn-ea"/>
              <a:cs typeface="+mn-cs"/>
            </a:rPr>
            <a:t>１００．４</a:t>
          </a:r>
          <a:r>
            <a:rPr kumimoji="1" lang="ja-JP" altLang="ja-JP" sz="1400">
              <a:solidFill>
                <a:schemeClr val="dk1"/>
              </a:solidFill>
              <a:effectLst/>
              <a:latin typeface="+mn-lt"/>
              <a:ea typeface="+mn-ea"/>
              <a:cs typeface="+mn-cs"/>
            </a:rPr>
            <a:t>と前年度と比較して</a:t>
          </a:r>
          <a:r>
            <a:rPr kumimoji="1" lang="ja-JP" altLang="en-US" sz="1400">
              <a:solidFill>
                <a:schemeClr val="dk1"/>
              </a:solidFill>
              <a:effectLst/>
              <a:latin typeface="+mn-lt"/>
              <a:ea typeface="+mn-ea"/>
              <a:cs typeface="+mn-cs"/>
            </a:rPr>
            <a:t>０．１</a:t>
          </a:r>
          <a:r>
            <a:rPr kumimoji="1" lang="ja-JP" altLang="ja-JP" sz="1400">
              <a:solidFill>
                <a:schemeClr val="dk1"/>
              </a:solidFill>
              <a:effectLst/>
              <a:latin typeface="+mn-lt"/>
              <a:ea typeface="+mn-ea"/>
              <a:cs typeface="+mn-cs"/>
            </a:rPr>
            <a:t>ポイント</a:t>
          </a:r>
          <a:r>
            <a:rPr kumimoji="1" lang="ja-JP" altLang="en-US" sz="1400">
              <a:solidFill>
                <a:schemeClr val="dk1"/>
              </a:solidFill>
              <a:effectLst/>
              <a:latin typeface="+mn-lt"/>
              <a:ea typeface="+mn-ea"/>
              <a:cs typeface="+mn-cs"/>
            </a:rPr>
            <a:t>上昇</a:t>
          </a:r>
          <a:r>
            <a:rPr kumimoji="1" lang="ja-JP" altLang="ja-JP" sz="1400">
              <a:solidFill>
                <a:schemeClr val="dk1"/>
              </a:solidFill>
              <a:effectLst/>
              <a:latin typeface="+mn-lt"/>
              <a:ea typeface="+mn-ea"/>
              <a:cs typeface="+mn-cs"/>
            </a:rPr>
            <a:t>しています。</a:t>
          </a:r>
          <a:endParaRPr lang="ja-JP" altLang="ja-JP" sz="1800">
            <a:effectLst/>
          </a:endParaRPr>
        </a:p>
        <a:p>
          <a:r>
            <a:rPr kumimoji="1" lang="ja-JP" altLang="ja-JP" sz="1400">
              <a:solidFill>
                <a:schemeClr val="dk1"/>
              </a:solidFill>
              <a:effectLst/>
              <a:latin typeface="+mn-lt"/>
              <a:ea typeface="+mn-ea"/>
              <a:cs typeface="+mn-cs"/>
            </a:rPr>
            <a:t>　この主な要因としては、経験年数階層内における職員分布の変動（職員構成の変動）によるものです。</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若手職員が極端に少ないなどの職員の年齢構成のばらつきの均衡を図ることなど水準低下を図ります。</a:t>
          </a:r>
          <a:endParaRPr lang="ja-JP" altLang="ja-JP" sz="18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47272</xdr:rowOff>
    </xdr:from>
    <xdr:to>
      <xdr:col>24</xdr:col>
      <xdr:colOff>558800</xdr:colOff>
      <xdr:row>86</xdr:row>
      <xdr:rowOff>74789</xdr:rowOff>
    </xdr:to>
    <xdr:cxnSp macro="">
      <xdr:nvCxnSpPr>
        <xdr:cNvPr id="249" name="直線コネクタ 248"/>
        <xdr:cNvCxnSpPr/>
      </xdr:nvCxnSpPr>
      <xdr:spPr>
        <a:xfrm flipV="1">
          <a:off x="17018000" y="13934722"/>
          <a:ext cx="0" cy="8847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46866</xdr:rowOff>
    </xdr:from>
    <xdr:ext cx="762000" cy="259045"/>
    <xdr:sp macro="" textlink="">
      <xdr:nvSpPr>
        <xdr:cNvPr id="250" name="給与水準   （国との比較）最小値テキスト"/>
        <xdr:cNvSpPr txBox="1"/>
      </xdr:nvSpPr>
      <xdr:spPr>
        <a:xfrm>
          <a:off x="17106900" y="14791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103.6</a:t>
          </a:r>
          <a:endParaRPr kumimoji="1" lang="ja-JP" altLang="en-US" sz="1000" b="1">
            <a:latin typeface="ＭＳ Ｐゴシック"/>
          </a:endParaRPr>
        </a:p>
      </xdr:txBody>
    </xdr:sp>
    <xdr:clientData/>
  </xdr:oneCellAnchor>
  <xdr:twoCellAnchor>
    <xdr:from>
      <xdr:col>24</xdr:col>
      <xdr:colOff>469900</xdr:colOff>
      <xdr:row>86</xdr:row>
      <xdr:rowOff>74789</xdr:rowOff>
    </xdr:from>
    <xdr:to>
      <xdr:col>24</xdr:col>
      <xdr:colOff>647700</xdr:colOff>
      <xdr:row>86</xdr:row>
      <xdr:rowOff>74789</xdr:rowOff>
    </xdr:to>
    <xdr:cxnSp macro="">
      <xdr:nvCxnSpPr>
        <xdr:cNvPr id="251" name="直線コネクタ 250"/>
        <xdr:cNvCxnSpPr/>
      </xdr:nvCxnSpPr>
      <xdr:spPr>
        <a:xfrm>
          <a:off x="16929100" y="14819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133649</xdr:rowOff>
    </xdr:from>
    <xdr:ext cx="762000" cy="259045"/>
    <xdr:sp macro="" textlink="">
      <xdr:nvSpPr>
        <xdr:cNvPr id="252" name="給与水準   （国との比較）最大値テキスト"/>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97.0</a:t>
          </a:r>
          <a:endParaRPr kumimoji="1" lang="ja-JP" altLang="en-US" sz="1000" b="1">
            <a:latin typeface="ＭＳ Ｐゴシック"/>
          </a:endParaRPr>
        </a:p>
      </xdr:txBody>
    </xdr:sp>
    <xdr:clientData/>
  </xdr:oneCellAnchor>
  <xdr:twoCellAnchor>
    <xdr:from>
      <xdr:col>24</xdr:col>
      <xdr:colOff>469900</xdr:colOff>
      <xdr:row>81</xdr:row>
      <xdr:rowOff>47272</xdr:rowOff>
    </xdr:from>
    <xdr:to>
      <xdr:col>24</xdr:col>
      <xdr:colOff>647700</xdr:colOff>
      <xdr:row>81</xdr:row>
      <xdr:rowOff>47272</xdr:rowOff>
    </xdr:to>
    <xdr:cxnSp macro="">
      <xdr:nvCxnSpPr>
        <xdr:cNvPr id="253" name="直線コネクタ 252"/>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146755</xdr:rowOff>
    </xdr:from>
    <xdr:to>
      <xdr:col>24</xdr:col>
      <xdr:colOff>558800</xdr:colOff>
      <xdr:row>83</xdr:row>
      <xdr:rowOff>160161</xdr:rowOff>
    </xdr:to>
    <xdr:cxnSp macro="">
      <xdr:nvCxnSpPr>
        <xdr:cNvPr id="254" name="直線コネクタ 253"/>
        <xdr:cNvCxnSpPr/>
      </xdr:nvCxnSpPr>
      <xdr:spPr>
        <a:xfrm>
          <a:off x="16179800" y="143771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108249</xdr:rowOff>
    </xdr:from>
    <xdr:ext cx="762000" cy="259045"/>
    <xdr:sp macro="" textlink="">
      <xdr:nvSpPr>
        <xdr:cNvPr id="255" name="給与水準   （国との比較）平均値テキスト"/>
        <xdr:cNvSpPr txBox="1"/>
      </xdr:nvSpPr>
      <xdr:spPr>
        <a:xfrm>
          <a:off x="17106900" y="14338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100.6</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136172</xdr:rowOff>
    </xdr:from>
    <xdr:to>
      <xdr:col>24</xdr:col>
      <xdr:colOff>609600</xdr:colOff>
      <xdr:row>84</xdr:row>
      <xdr:rowOff>66322</xdr:rowOff>
    </xdr:to>
    <xdr:sp macro="" textlink="">
      <xdr:nvSpPr>
        <xdr:cNvPr id="256" name="フローチャート : 判断 255"/>
        <xdr:cNvSpPr/>
      </xdr:nvSpPr>
      <xdr:spPr>
        <a:xfrm>
          <a:off x="169672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39511</xdr:rowOff>
    </xdr:from>
    <xdr:to>
      <xdr:col>23</xdr:col>
      <xdr:colOff>406400</xdr:colOff>
      <xdr:row>83</xdr:row>
      <xdr:rowOff>146755</xdr:rowOff>
    </xdr:to>
    <xdr:cxnSp macro="">
      <xdr:nvCxnSpPr>
        <xdr:cNvPr id="257" name="直線コネクタ 256"/>
        <xdr:cNvCxnSpPr/>
      </xdr:nvCxnSpPr>
      <xdr:spPr>
        <a:xfrm>
          <a:off x="15290800" y="14269861"/>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4939</xdr:rowOff>
    </xdr:from>
    <xdr:to>
      <xdr:col>23</xdr:col>
      <xdr:colOff>457200</xdr:colOff>
      <xdr:row>84</xdr:row>
      <xdr:rowOff>106539</xdr:rowOff>
    </xdr:to>
    <xdr:sp macro="" textlink="">
      <xdr:nvSpPr>
        <xdr:cNvPr id="258" name="フローチャート : 判断 257"/>
        <xdr:cNvSpPr/>
      </xdr:nvSpPr>
      <xdr:spPr>
        <a:xfrm>
          <a:off x="16129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91316</xdr:rowOff>
    </xdr:from>
    <xdr:ext cx="736600" cy="259045"/>
    <xdr:sp macro="" textlink="">
      <xdr:nvSpPr>
        <xdr:cNvPr id="259" name="テキスト ボックス 258"/>
        <xdr:cNvSpPr txBox="1"/>
      </xdr:nvSpPr>
      <xdr:spPr>
        <a:xfrm>
          <a:off x="15798800" y="14493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157339</xdr:rowOff>
    </xdr:from>
    <xdr:to>
      <xdr:col>22</xdr:col>
      <xdr:colOff>203200</xdr:colOff>
      <xdr:row>83</xdr:row>
      <xdr:rowOff>39511</xdr:rowOff>
    </xdr:to>
    <xdr:cxnSp macro="">
      <xdr:nvCxnSpPr>
        <xdr:cNvPr id="260" name="直線コネクタ 259"/>
        <xdr:cNvCxnSpPr/>
      </xdr:nvCxnSpPr>
      <xdr:spPr>
        <a:xfrm>
          <a:off x="14401800" y="1421623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42334</xdr:rowOff>
    </xdr:from>
    <xdr:to>
      <xdr:col>22</xdr:col>
      <xdr:colOff>254000</xdr:colOff>
      <xdr:row>83</xdr:row>
      <xdr:rowOff>143934</xdr:rowOff>
    </xdr:to>
    <xdr:sp macro="" textlink="">
      <xdr:nvSpPr>
        <xdr:cNvPr id="261" name="フローチャート : 判断 260"/>
        <xdr:cNvSpPr/>
      </xdr:nvSpPr>
      <xdr:spPr>
        <a:xfrm>
          <a:off x="15240000" y="1427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128711</xdr:rowOff>
    </xdr:from>
    <xdr:ext cx="762000" cy="259045"/>
    <xdr:sp macro="" textlink="">
      <xdr:nvSpPr>
        <xdr:cNvPr id="262" name="テキスト ボックス 261"/>
        <xdr:cNvSpPr txBox="1"/>
      </xdr:nvSpPr>
      <xdr:spPr>
        <a:xfrm>
          <a:off x="149098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482600</xdr:colOff>
      <xdr:row>82</xdr:row>
      <xdr:rowOff>157339</xdr:rowOff>
    </xdr:from>
    <xdr:to>
      <xdr:col>21</xdr:col>
      <xdr:colOff>0</xdr:colOff>
      <xdr:row>88</xdr:row>
      <xdr:rowOff>160866</xdr:rowOff>
    </xdr:to>
    <xdr:cxnSp macro="">
      <xdr:nvCxnSpPr>
        <xdr:cNvPr id="263" name="直線コネクタ 262"/>
        <xdr:cNvCxnSpPr/>
      </xdr:nvCxnSpPr>
      <xdr:spPr>
        <a:xfrm flipV="1">
          <a:off x="13512800" y="14216239"/>
          <a:ext cx="889000" cy="103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55739</xdr:rowOff>
    </xdr:from>
    <xdr:to>
      <xdr:col>21</xdr:col>
      <xdr:colOff>50800</xdr:colOff>
      <xdr:row>83</xdr:row>
      <xdr:rowOff>157339</xdr:rowOff>
    </xdr:to>
    <xdr:sp macro="" textlink="">
      <xdr:nvSpPr>
        <xdr:cNvPr id="264" name="フローチャート : 判断 263"/>
        <xdr:cNvSpPr/>
      </xdr:nvSpPr>
      <xdr:spPr>
        <a:xfrm>
          <a:off x="14351000" y="1428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142116</xdr:rowOff>
    </xdr:from>
    <xdr:ext cx="762000" cy="259045"/>
    <xdr:sp macro="" textlink="">
      <xdr:nvSpPr>
        <xdr:cNvPr id="265" name="テキスト ボックス 264"/>
        <xdr:cNvSpPr txBox="1"/>
      </xdr:nvSpPr>
      <xdr:spPr>
        <a:xfrm>
          <a:off x="14020800" y="1437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139700</xdr:rowOff>
    </xdr:from>
    <xdr:to>
      <xdr:col>19</xdr:col>
      <xdr:colOff>533400</xdr:colOff>
      <xdr:row>90</xdr:row>
      <xdr:rowOff>69850</xdr:rowOff>
    </xdr:to>
    <xdr:sp macro="" textlink="">
      <xdr:nvSpPr>
        <xdr:cNvPr id="266" name="フローチャート : 判断 265"/>
        <xdr:cNvSpPr/>
      </xdr:nvSpPr>
      <xdr:spPr>
        <a:xfrm>
          <a:off x="13462000" y="1539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54627</xdr:rowOff>
    </xdr:from>
    <xdr:ext cx="762000" cy="259045"/>
    <xdr:sp macro="" textlink="">
      <xdr:nvSpPr>
        <xdr:cNvPr id="267" name="テキスト ボックス 266"/>
        <xdr:cNvSpPr txBox="1"/>
      </xdr:nvSpPr>
      <xdr:spPr>
        <a:xfrm>
          <a:off x="13131800" y="154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109361</xdr:rowOff>
    </xdr:from>
    <xdr:to>
      <xdr:col>24</xdr:col>
      <xdr:colOff>609600</xdr:colOff>
      <xdr:row>84</xdr:row>
      <xdr:rowOff>39511</xdr:rowOff>
    </xdr:to>
    <xdr:sp macro="" textlink="">
      <xdr:nvSpPr>
        <xdr:cNvPr id="273" name="円/楕円 272"/>
        <xdr:cNvSpPr/>
      </xdr:nvSpPr>
      <xdr:spPr>
        <a:xfrm>
          <a:off x="169672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125888</xdr:rowOff>
    </xdr:from>
    <xdr:ext cx="762000" cy="259045"/>
    <xdr:sp macro="" textlink="">
      <xdr:nvSpPr>
        <xdr:cNvPr id="274" name="給与水準   （国との比較）該当値テキスト"/>
        <xdr:cNvSpPr txBox="1"/>
      </xdr:nvSpPr>
      <xdr:spPr>
        <a:xfrm>
          <a:off x="17106900" y="1418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100.4</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95955</xdr:rowOff>
    </xdr:from>
    <xdr:to>
      <xdr:col>23</xdr:col>
      <xdr:colOff>457200</xdr:colOff>
      <xdr:row>84</xdr:row>
      <xdr:rowOff>26105</xdr:rowOff>
    </xdr:to>
    <xdr:sp macro="" textlink="">
      <xdr:nvSpPr>
        <xdr:cNvPr id="275" name="円/楕円 274"/>
        <xdr:cNvSpPr/>
      </xdr:nvSpPr>
      <xdr:spPr>
        <a:xfrm>
          <a:off x="161290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36282</xdr:rowOff>
    </xdr:from>
    <xdr:ext cx="736600" cy="259045"/>
    <xdr:sp macro="" textlink="">
      <xdr:nvSpPr>
        <xdr:cNvPr id="276" name="テキスト ボックス 275"/>
        <xdr:cNvSpPr txBox="1"/>
      </xdr:nvSpPr>
      <xdr:spPr>
        <a:xfrm>
          <a:off x="15798800" y="1409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160161</xdr:rowOff>
    </xdr:from>
    <xdr:to>
      <xdr:col>22</xdr:col>
      <xdr:colOff>254000</xdr:colOff>
      <xdr:row>83</xdr:row>
      <xdr:rowOff>90311</xdr:rowOff>
    </xdr:to>
    <xdr:sp macro="" textlink="">
      <xdr:nvSpPr>
        <xdr:cNvPr id="277" name="円/楕円 276"/>
        <xdr:cNvSpPr/>
      </xdr:nvSpPr>
      <xdr:spPr>
        <a:xfrm>
          <a:off x="15240000" y="1421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100488</xdr:rowOff>
    </xdr:from>
    <xdr:ext cx="762000" cy="259045"/>
    <xdr:sp macro="" textlink="">
      <xdr:nvSpPr>
        <xdr:cNvPr id="278" name="テキスト ボックス 277"/>
        <xdr:cNvSpPr txBox="1"/>
      </xdr:nvSpPr>
      <xdr:spPr>
        <a:xfrm>
          <a:off x="14909800" y="1398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20</xdr:col>
      <xdr:colOff>635000</xdr:colOff>
      <xdr:row>82</xdr:row>
      <xdr:rowOff>106539</xdr:rowOff>
    </xdr:from>
    <xdr:to>
      <xdr:col>21</xdr:col>
      <xdr:colOff>50800</xdr:colOff>
      <xdr:row>83</xdr:row>
      <xdr:rowOff>36689</xdr:rowOff>
    </xdr:to>
    <xdr:sp macro="" textlink="">
      <xdr:nvSpPr>
        <xdr:cNvPr id="279" name="円/楕円 278"/>
        <xdr:cNvSpPr/>
      </xdr:nvSpPr>
      <xdr:spPr>
        <a:xfrm>
          <a:off x="14351000" y="1416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46866</xdr:rowOff>
    </xdr:from>
    <xdr:ext cx="762000" cy="259045"/>
    <xdr:sp macro="" textlink="">
      <xdr:nvSpPr>
        <xdr:cNvPr id="280" name="テキスト ボックス 279"/>
        <xdr:cNvSpPr txBox="1"/>
      </xdr:nvSpPr>
      <xdr:spPr>
        <a:xfrm>
          <a:off x="14020800" y="1393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110066</xdr:rowOff>
    </xdr:from>
    <xdr:to>
      <xdr:col>19</xdr:col>
      <xdr:colOff>533400</xdr:colOff>
      <xdr:row>89</xdr:row>
      <xdr:rowOff>40216</xdr:rowOff>
    </xdr:to>
    <xdr:sp macro="" textlink="">
      <xdr:nvSpPr>
        <xdr:cNvPr id="281" name="円/楕円 280"/>
        <xdr:cNvSpPr/>
      </xdr:nvSpPr>
      <xdr:spPr>
        <a:xfrm>
          <a:off x="13462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50393</xdr:rowOff>
    </xdr:from>
    <xdr:ext cx="762000" cy="259045"/>
    <xdr:sp macro="" textlink="">
      <xdr:nvSpPr>
        <xdr:cNvPr id="282" name="テキスト ボックス 281"/>
        <xdr:cNvSpPr txBox="1"/>
      </xdr:nvSpPr>
      <xdr:spPr>
        <a:xfrm>
          <a:off x="13131800" y="14966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[8.16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人口千人当たり職員数は</a:t>
          </a:r>
          <a:r>
            <a:rPr kumimoji="1" lang="ja-JP" altLang="en-US" sz="1400">
              <a:solidFill>
                <a:schemeClr val="dk1"/>
              </a:solidFill>
              <a:effectLst/>
              <a:latin typeface="+mn-lt"/>
              <a:ea typeface="+mn-ea"/>
              <a:cs typeface="+mn-cs"/>
            </a:rPr>
            <a:t>８．１６</a:t>
          </a:r>
          <a:r>
            <a:rPr kumimoji="1" lang="ja-JP" altLang="ja-JP" sz="1400">
              <a:solidFill>
                <a:schemeClr val="dk1"/>
              </a:solidFill>
              <a:effectLst/>
              <a:latin typeface="+mn-lt"/>
              <a:ea typeface="+mn-ea"/>
              <a:cs typeface="+mn-cs"/>
            </a:rPr>
            <a:t>人と前年度と比較して</a:t>
          </a:r>
          <a:r>
            <a:rPr kumimoji="1" lang="ja-JP" altLang="en-US" sz="1400">
              <a:solidFill>
                <a:schemeClr val="dk1"/>
              </a:solidFill>
              <a:effectLst/>
              <a:latin typeface="+mn-lt"/>
              <a:ea typeface="+mn-ea"/>
              <a:cs typeface="+mn-cs"/>
            </a:rPr>
            <a:t>０．０８</a:t>
          </a:r>
          <a:r>
            <a:rPr kumimoji="1" lang="ja-JP" altLang="ja-JP" sz="1400">
              <a:solidFill>
                <a:schemeClr val="dk1"/>
              </a:solidFill>
              <a:effectLst/>
              <a:latin typeface="+mn-lt"/>
              <a:ea typeface="+mn-ea"/>
              <a:cs typeface="+mn-cs"/>
            </a:rPr>
            <a:t>ポイント増加しています。津市では合併以降、合併時の総職員の定員管理の適正化に取り組み、</a:t>
          </a:r>
          <a:r>
            <a:rPr kumimoji="1" lang="ja-JP" altLang="en-US" sz="1400">
              <a:solidFill>
                <a:schemeClr val="dk1"/>
              </a:solidFill>
              <a:effectLst/>
              <a:latin typeface="+mn-lt"/>
              <a:ea typeface="+mn-ea"/>
              <a:cs typeface="+mn-cs"/>
            </a:rPr>
            <a:t>平成２６年度には</a:t>
          </a:r>
          <a:r>
            <a:rPr kumimoji="1" lang="ja-JP" altLang="ja-JP" sz="1400">
              <a:solidFill>
                <a:schemeClr val="dk1"/>
              </a:solidFill>
              <a:effectLst/>
              <a:latin typeface="+mn-lt"/>
              <a:ea typeface="+mn-ea"/>
              <a:cs typeface="+mn-cs"/>
            </a:rPr>
            <a:t>２割削減を達成しましたが、分母となる人口</a:t>
          </a:r>
          <a:r>
            <a:rPr kumimoji="1" lang="ja-JP" altLang="en-US" sz="1400">
              <a:solidFill>
                <a:schemeClr val="dk1"/>
              </a:solidFill>
              <a:effectLst/>
              <a:latin typeface="+mn-lt"/>
              <a:ea typeface="+mn-ea"/>
              <a:cs typeface="+mn-cs"/>
            </a:rPr>
            <a:t>が</a:t>
          </a:r>
          <a:r>
            <a:rPr kumimoji="1" lang="ja-JP" altLang="ja-JP" sz="1400">
              <a:solidFill>
                <a:schemeClr val="dk1"/>
              </a:solidFill>
              <a:effectLst/>
              <a:latin typeface="+mn-lt"/>
              <a:ea typeface="+mn-ea"/>
              <a:cs typeface="+mn-cs"/>
            </a:rPr>
            <a:t>減少したことにより指数は増加しました。</a:t>
          </a:r>
          <a:endParaRPr lang="ja-JP" altLang="ja-JP" sz="1800">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140788</xdr:rowOff>
    </xdr:from>
    <xdr:to>
      <xdr:col>24</xdr:col>
      <xdr:colOff>558800</xdr:colOff>
      <xdr:row>66</xdr:row>
      <xdr:rowOff>141151</xdr:rowOff>
    </xdr:to>
    <xdr:cxnSp macro="">
      <xdr:nvCxnSpPr>
        <xdr:cNvPr id="314" name="直線コネクタ 313"/>
        <xdr:cNvCxnSpPr/>
      </xdr:nvCxnSpPr>
      <xdr:spPr>
        <a:xfrm flipV="1">
          <a:off x="17018000" y="10084888"/>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113228</xdr:rowOff>
    </xdr:from>
    <xdr:ext cx="762000" cy="259045"/>
    <xdr:sp macro="" textlink="">
      <xdr:nvSpPr>
        <xdr:cNvPr id="315" name="定員管理の状況最小値テキスト"/>
        <xdr:cNvSpPr txBox="1"/>
      </xdr:nvSpPr>
      <xdr:spPr>
        <a:xfrm>
          <a:off x="17106900" y="1142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24</xdr:col>
      <xdr:colOff>469900</xdr:colOff>
      <xdr:row>66</xdr:row>
      <xdr:rowOff>141151</xdr:rowOff>
    </xdr:from>
    <xdr:to>
      <xdr:col>24</xdr:col>
      <xdr:colOff>647700</xdr:colOff>
      <xdr:row>66</xdr:row>
      <xdr:rowOff>141151</xdr:rowOff>
    </xdr:to>
    <xdr:cxnSp macro="">
      <xdr:nvCxnSpPr>
        <xdr:cNvPr id="316" name="直線コネクタ 315"/>
        <xdr:cNvCxnSpPr/>
      </xdr:nvCxnSpPr>
      <xdr:spPr>
        <a:xfrm>
          <a:off x="16929100" y="1145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55715</xdr:rowOff>
    </xdr:from>
    <xdr:ext cx="762000" cy="259045"/>
    <xdr:sp macro="" textlink="">
      <xdr:nvSpPr>
        <xdr:cNvPr id="317" name="定員管理の状況最大値テキスト"/>
        <xdr:cNvSpPr txBox="1"/>
      </xdr:nvSpPr>
      <xdr:spPr>
        <a:xfrm>
          <a:off x="17106900" y="982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4.44</a:t>
          </a:r>
          <a:endParaRPr kumimoji="1" lang="ja-JP" altLang="en-US" sz="1000" b="1">
            <a:latin typeface="ＭＳ Ｐゴシック"/>
          </a:endParaRPr>
        </a:p>
      </xdr:txBody>
    </xdr:sp>
    <xdr:clientData/>
  </xdr:oneCellAnchor>
  <xdr:twoCellAnchor>
    <xdr:from>
      <xdr:col>24</xdr:col>
      <xdr:colOff>469900</xdr:colOff>
      <xdr:row>58</xdr:row>
      <xdr:rowOff>140788</xdr:rowOff>
    </xdr:from>
    <xdr:to>
      <xdr:col>24</xdr:col>
      <xdr:colOff>647700</xdr:colOff>
      <xdr:row>58</xdr:row>
      <xdr:rowOff>140788</xdr:rowOff>
    </xdr:to>
    <xdr:cxnSp macro="">
      <xdr:nvCxnSpPr>
        <xdr:cNvPr id="318" name="直線コネクタ 317"/>
        <xdr:cNvCxnSpPr/>
      </xdr:nvCxnSpPr>
      <xdr:spPr>
        <a:xfrm>
          <a:off x="16929100" y="1008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66</xdr:row>
      <xdr:rowOff>23949</xdr:rowOff>
    </xdr:from>
    <xdr:to>
      <xdr:col>24</xdr:col>
      <xdr:colOff>558800</xdr:colOff>
      <xdr:row>66</xdr:row>
      <xdr:rowOff>51526</xdr:rowOff>
    </xdr:to>
    <xdr:cxnSp macro="">
      <xdr:nvCxnSpPr>
        <xdr:cNvPr id="319" name="直線コネクタ 318"/>
        <xdr:cNvCxnSpPr/>
      </xdr:nvCxnSpPr>
      <xdr:spPr>
        <a:xfrm>
          <a:off x="16179800" y="11339649"/>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154050</xdr:rowOff>
    </xdr:from>
    <xdr:ext cx="762000" cy="259045"/>
    <xdr:sp macro="" textlink="">
      <xdr:nvSpPr>
        <xdr:cNvPr id="320" name="定員管理の状況平均値テキスト"/>
        <xdr:cNvSpPr txBox="1"/>
      </xdr:nvSpPr>
      <xdr:spPr>
        <a:xfrm>
          <a:off x="17106900" y="104410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137523</xdr:rowOff>
    </xdr:from>
    <xdr:to>
      <xdr:col>24</xdr:col>
      <xdr:colOff>609600</xdr:colOff>
      <xdr:row>62</xdr:row>
      <xdr:rowOff>67673</xdr:rowOff>
    </xdr:to>
    <xdr:sp macro="" textlink="">
      <xdr:nvSpPr>
        <xdr:cNvPr id="321" name="フローチャート : 判断 320"/>
        <xdr:cNvSpPr/>
      </xdr:nvSpPr>
      <xdr:spPr>
        <a:xfrm>
          <a:off x="169672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66</xdr:row>
      <xdr:rowOff>20501</xdr:rowOff>
    </xdr:from>
    <xdr:to>
      <xdr:col>23</xdr:col>
      <xdr:colOff>406400</xdr:colOff>
      <xdr:row>66</xdr:row>
      <xdr:rowOff>23949</xdr:rowOff>
    </xdr:to>
    <xdr:cxnSp macro="">
      <xdr:nvCxnSpPr>
        <xdr:cNvPr id="322" name="直線コネクタ 321"/>
        <xdr:cNvCxnSpPr/>
      </xdr:nvCxnSpPr>
      <xdr:spPr>
        <a:xfrm>
          <a:off x="15290800" y="11336201"/>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14333</xdr:rowOff>
    </xdr:from>
    <xdr:to>
      <xdr:col>23</xdr:col>
      <xdr:colOff>457200</xdr:colOff>
      <xdr:row>62</xdr:row>
      <xdr:rowOff>115933</xdr:rowOff>
    </xdr:to>
    <xdr:sp macro="" textlink="">
      <xdr:nvSpPr>
        <xdr:cNvPr id="323" name="フローチャート : 判断 322"/>
        <xdr:cNvSpPr/>
      </xdr:nvSpPr>
      <xdr:spPr>
        <a:xfrm>
          <a:off x="161290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126110</xdr:rowOff>
    </xdr:from>
    <xdr:ext cx="736600" cy="259045"/>
    <xdr:sp macro="" textlink="">
      <xdr:nvSpPr>
        <xdr:cNvPr id="324" name="テキスト ボックス 323"/>
        <xdr:cNvSpPr txBox="1"/>
      </xdr:nvSpPr>
      <xdr:spPr>
        <a:xfrm>
          <a:off x="15798800" y="10413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twoCellAnchor>
    <xdr:from>
      <xdr:col>21</xdr:col>
      <xdr:colOff>0</xdr:colOff>
      <xdr:row>65</xdr:row>
      <xdr:rowOff>171269</xdr:rowOff>
    </xdr:from>
    <xdr:to>
      <xdr:col>22</xdr:col>
      <xdr:colOff>203200</xdr:colOff>
      <xdr:row>66</xdr:row>
      <xdr:rowOff>20501</xdr:rowOff>
    </xdr:to>
    <xdr:cxnSp macro="">
      <xdr:nvCxnSpPr>
        <xdr:cNvPr id="325" name="直線コネクタ 324"/>
        <xdr:cNvCxnSpPr/>
      </xdr:nvCxnSpPr>
      <xdr:spPr>
        <a:xfrm>
          <a:off x="14401800" y="11315519"/>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137523</xdr:rowOff>
    </xdr:from>
    <xdr:to>
      <xdr:col>22</xdr:col>
      <xdr:colOff>254000</xdr:colOff>
      <xdr:row>62</xdr:row>
      <xdr:rowOff>67673</xdr:rowOff>
    </xdr:to>
    <xdr:sp macro="" textlink="">
      <xdr:nvSpPr>
        <xdr:cNvPr id="326" name="フローチャート : 判断 325"/>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77850</xdr:rowOff>
    </xdr:from>
    <xdr:ext cx="762000" cy="259045"/>
    <xdr:sp macro="" textlink="">
      <xdr:nvSpPr>
        <xdr:cNvPr id="327" name="テキスト ボックス 326"/>
        <xdr:cNvSpPr txBox="1"/>
      </xdr:nvSpPr>
      <xdr:spPr>
        <a:xfrm>
          <a:off x="14909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19</xdr:col>
      <xdr:colOff>482600</xdr:colOff>
      <xdr:row>65</xdr:row>
      <xdr:rowOff>157480</xdr:rowOff>
    </xdr:from>
    <xdr:to>
      <xdr:col>21</xdr:col>
      <xdr:colOff>0</xdr:colOff>
      <xdr:row>65</xdr:row>
      <xdr:rowOff>171269</xdr:rowOff>
    </xdr:to>
    <xdr:cxnSp macro="">
      <xdr:nvCxnSpPr>
        <xdr:cNvPr id="328" name="直線コネクタ 327"/>
        <xdr:cNvCxnSpPr/>
      </xdr:nvCxnSpPr>
      <xdr:spPr>
        <a:xfrm>
          <a:off x="13512800" y="11301730"/>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151312</xdr:rowOff>
    </xdr:from>
    <xdr:to>
      <xdr:col>21</xdr:col>
      <xdr:colOff>50800</xdr:colOff>
      <xdr:row>62</xdr:row>
      <xdr:rowOff>81462</xdr:rowOff>
    </xdr:to>
    <xdr:sp macro="" textlink="">
      <xdr:nvSpPr>
        <xdr:cNvPr id="329" name="フローチャート : 判断 328"/>
        <xdr:cNvSpPr/>
      </xdr:nvSpPr>
      <xdr:spPr>
        <a:xfrm>
          <a:off x="14351000" y="1060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91639</xdr:rowOff>
    </xdr:from>
    <xdr:ext cx="762000" cy="259045"/>
    <xdr:sp macro="" textlink="">
      <xdr:nvSpPr>
        <xdr:cNvPr id="330" name="テキスト ボックス 329"/>
        <xdr:cNvSpPr txBox="1"/>
      </xdr:nvSpPr>
      <xdr:spPr>
        <a:xfrm>
          <a:off x="14020800" y="10378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165100</xdr:rowOff>
    </xdr:from>
    <xdr:to>
      <xdr:col>19</xdr:col>
      <xdr:colOff>533400</xdr:colOff>
      <xdr:row>62</xdr:row>
      <xdr:rowOff>95250</xdr:rowOff>
    </xdr:to>
    <xdr:sp macro="" textlink="">
      <xdr:nvSpPr>
        <xdr:cNvPr id="331" name="フローチャート : 判断 330"/>
        <xdr:cNvSpPr/>
      </xdr:nvSpPr>
      <xdr:spPr>
        <a:xfrm>
          <a:off x="13462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105427</xdr:rowOff>
    </xdr:from>
    <xdr:ext cx="762000" cy="259045"/>
    <xdr:sp macro="" textlink="">
      <xdr:nvSpPr>
        <xdr:cNvPr id="332" name="テキスト ボックス 331"/>
        <xdr:cNvSpPr txBox="1"/>
      </xdr:nvSpPr>
      <xdr:spPr>
        <a:xfrm>
          <a:off x="13131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66</xdr:row>
      <xdr:rowOff>726</xdr:rowOff>
    </xdr:from>
    <xdr:to>
      <xdr:col>24</xdr:col>
      <xdr:colOff>609600</xdr:colOff>
      <xdr:row>66</xdr:row>
      <xdr:rowOff>102326</xdr:rowOff>
    </xdr:to>
    <xdr:sp macro="" textlink="">
      <xdr:nvSpPr>
        <xdr:cNvPr id="338" name="円/楕円 337"/>
        <xdr:cNvSpPr/>
      </xdr:nvSpPr>
      <xdr:spPr>
        <a:xfrm>
          <a:off x="16967200" y="1131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65</xdr:row>
      <xdr:rowOff>68053</xdr:rowOff>
    </xdr:from>
    <xdr:ext cx="762000" cy="259045"/>
    <xdr:sp macro="" textlink="">
      <xdr:nvSpPr>
        <xdr:cNvPr id="339" name="定員管理の状況該当値テキスト"/>
        <xdr:cNvSpPr txBox="1"/>
      </xdr:nvSpPr>
      <xdr:spPr>
        <a:xfrm>
          <a:off x="17106900" y="11212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8.16</a:t>
          </a:r>
          <a:endParaRPr kumimoji="1" lang="ja-JP" altLang="en-US" sz="1000" b="1">
            <a:solidFill>
              <a:srgbClr val="FF0000"/>
            </a:solidFill>
            <a:latin typeface="ＭＳ Ｐゴシック"/>
          </a:endParaRPr>
        </a:p>
      </xdr:txBody>
    </xdr:sp>
    <xdr:clientData/>
  </xdr:oneCellAnchor>
  <xdr:twoCellAnchor>
    <xdr:from>
      <xdr:col>23</xdr:col>
      <xdr:colOff>355600</xdr:colOff>
      <xdr:row>65</xdr:row>
      <xdr:rowOff>144599</xdr:rowOff>
    </xdr:from>
    <xdr:to>
      <xdr:col>23</xdr:col>
      <xdr:colOff>457200</xdr:colOff>
      <xdr:row>66</xdr:row>
      <xdr:rowOff>74749</xdr:rowOff>
    </xdr:to>
    <xdr:sp macro="" textlink="">
      <xdr:nvSpPr>
        <xdr:cNvPr id="340" name="円/楕円 339"/>
        <xdr:cNvSpPr/>
      </xdr:nvSpPr>
      <xdr:spPr>
        <a:xfrm>
          <a:off x="16129000" y="1128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66</xdr:row>
      <xdr:rowOff>59526</xdr:rowOff>
    </xdr:from>
    <xdr:ext cx="736600" cy="259045"/>
    <xdr:sp macro="" textlink="">
      <xdr:nvSpPr>
        <xdr:cNvPr id="341" name="テキスト ボックス 340"/>
        <xdr:cNvSpPr txBox="1"/>
      </xdr:nvSpPr>
      <xdr:spPr>
        <a:xfrm>
          <a:off x="15798800" y="11375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8.08</a:t>
          </a:r>
          <a:endParaRPr kumimoji="1" lang="ja-JP" altLang="en-US" sz="1000" b="1">
            <a:solidFill>
              <a:srgbClr val="FF0000"/>
            </a:solidFill>
            <a:latin typeface="ＭＳ Ｐゴシック"/>
          </a:endParaRPr>
        </a:p>
      </xdr:txBody>
    </xdr:sp>
    <xdr:clientData/>
  </xdr:oneCellAnchor>
  <xdr:twoCellAnchor>
    <xdr:from>
      <xdr:col>22</xdr:col>
      <xdr:colOff>152400</xdr:colOff>
      <xdr:row>65</xdr:row>
      <xdr:rowOff>141151</xdr:rowOff>
    </xdr:from>
    <xdr:to>
      <xdr:col>22</xdr:col>
      <xdr:colOff>254000</xdr:colOff>
      <xdr:row>66</xdr:row>
      <xdr:rowOff>71301</xdr:rowOff>
    </xdr:to>
    <xdr:sp macro="" textlink="">
      <xdr:nvSpPr>
        <xdr:cNvPr id="342" name="円/楕円 341"/>
        <xdr:cNvSpPr/>
      </xdr:nvSpPr>
      <xdr:spPr>
        <a:xfrm>
          <a:off x="15240000" y="1128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66</xdr:row>
      <xdr:rowOff>56078</xdr:rowOff>
    </xdr:from>
    <xdr:ext cx="762000" cy="259045"/>
    <xdr:sp macro="" textlink="">
      <xdr:nvSpPr>
        <xdr:cNvPr id="343" name="テキスト ボックス 342"/>
        <xdr:cNvSpPr txBox="1"/>
      </xdr:nvSpPr>
      <xdr:spPr>
        <a:xfrm>
          <a:off x="14909800" y="11371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8.07</a:t>
          </a:r>
          <a:endParaRPr kumimoji="1" lang="ja-JP" altLang="en-US" sz="1000" b="1">
            <a:solidFill>
              <a:srgbClr val="FF0000"/>
            </a:solidFill>
            <a:latin typeface="ＭＳ Ｐゴシック"/>
          </a:endParaRPr>
        </a:p>
      </xdr:txBody>
    </xdr:sp>
    <xdr:clientData/>
  </xdr:oneCellAnchor>
  <xdr:twoCellAnchor>
    <xdr:from>
      <xdr:col>20</xdr:col>
      <xdr:colOff>635000</xdr:colOff>
      <xdr:row>65</xdr:row>
      <xdr:rowOff>120469</xdr:rowOff>
    </xdr:from>
    <xdr:to>
      <xdr:col>21</xdr:col>
      <xdr:colOff>50800</xdr:colOff>
      <xdr:row>66</xdr:row>
      <xdr:rowOff>50619</xdr:rowOff>
    </xdr:to>
    <xdr:sp macro="" textlink="">
      <xdr:nvSpPr>
        <xdr:cNvPr id="344" name="円/楕円 343"/>
        <xdr:cNvSpPr/>
      </xdr:nvSpPr>
      <xdr:spPr>
        <a:xfrm>
          <a:off x="14351000" y="1126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66</xdr:row>
      <xdr:rowOff>35396</xdr:rowOff>
    </xdr:from>
    <xdr:ext cx="762000" cy="259045"/>
    <xdr:sp macro="" textlink="">
      <xdr:nvSpPr>
        <xdr:cNvPr id="345" name="テキスト ボックス 344"/>
        <xdr:cNvSpPr txBox="1"/>
      </xdr:nvSpPr>
      <xdr:spPr>
        <a:xfrm>
          <a:off x="14020800" y="11351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8.01</a:t>
          </a:r>
          <a:endParaRPr kumimoji="1" lang="ja-JP" altLang="en-US" sz="1000" b="1">
            <a:solidFill>
              <a:srgbClr val="FF0000"/>
            </a:solidFill>
            <a:latin typeface="ＭＳ Ｐゴシック"/>
          </a:endParaRPr>
        </a:p>
      </xdr:txBody>
    </xdr:sp>
    <xdr:clientData/>
  </xdr:oneCellAnchor>
  <xdr:twoCellAnchor>
    <xdr:from>
      <xdr:col>19</xdr:col>
      <xdr:colOff>431800</xdr:colOff>
      <xdr:row>65</xdr:row>
      <xdr:rowOff>106680</xdr:rowOff>
    </xdr:from>
    <xdr:to>
      <xdr:col>19</xdr:col>
      <xdr:colOff>533400</xdr:colOff>
      <xdr:row>66</xdr:row>
      <xdr:rowOff>36830</xdr:rowOff>
    </xdr:to>
    <xdr:sp macro="" textlink="">
      <xdr:nvSpPr>
        <xdr:cNvPr id="346" name="円/楕円 345"/>
        <xdr:cNvSpPr/>
      </xdr:nvSpPr>
      <xdr:spPr>
        <a:xfrm>
          <a:off x="13462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66</xdr:row>
      <xdr:rowOff>21607</xdr:rowOff>
    </xdr:from>
    <xdr:ext cx="762000" cy="259045"/>
    <xdr:sp macro="" textlink="">
      <xdr:nvSpPr>
        <xdr:cNvPr id="347" name="テキスト ボックス 346"/>
        <xdr:cNvSpPr txBox="1"/>
      </xdr:nvSpPr>
      <xdr:spPr>
        <a:xfrm>
          <a:off x="13131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準</a:t>
          </a:r>
          <a:r>
            <a:rPr kumimoji="1" lang="ja-JP" altLang="ja-JP" sz="1400">
              <a:solidFill>
                <a:schemeClr val="dk1"/>
              </a:solidFill>
              <a:effectLst/>
              <a:latin typeface="+mn-lt"/>
              <a:ea typeface="+mn-ea"/>
              <a:cs typeface="+mn-cs"/>
            </a:rPr>
            <a:t>元利償還金の減少や債務負担額の減少などにより実質的な公債費の額が減少</a:t>
          </a:r>
          <a:r>
            <a:rPr kumimoji="1" lang="ja-JP" altLang="en-US" sz="1400">
              <a:solidFill>
                <a:schemeClr val="dk1"/>
              </a:solidFill>
              <a:effectLst/>
              <a:latin typeface="+mn-lt"/>
              <a:ea typeface="+mn-ea"/>
              <a:cs typeface="+mn-cs"/>
            </a:rPr>
            <a:t>し、</a:t>
          </a:r>
          <a:r>
            <a:rPr kumimoji="1" lang="ja-JP" altLang="ja-JP" sz="1400">
              <a:solidFill>
                <a:schemeClr val="dk1"/>
              </a:solidFill>
              <a:effectLst/>
              <a:latin typeface="+mn-lt"/>
              <a:ea typeface="+mn-ea"/>
              <a:cs typeface="+mn-cs"/>
            </a:rPr>
            <a:t>単年度数値は</a:t>
          </a:r>
          <a:r>
            <a:rPr kumimoji="1" lang="ja-JP" altLang="en-US" sz="1400">
              <a:solidFill>
                <a:schemeClr val="dk1"/>
              </a:solidFill>
              <a:effectLst/>
              <a:latin typeface="+mn-lt"/>
              <a:ea typeface="+mn-ea"/>
              <a:cs typeface="+mn-cs"/>
            </a:rPr>
            <a:t>４．８</a:t>
          </a:r>
          <a:r>
            <a:rPr kumimoji="1" lang="ja-JP" altLang="ja-JP" sz="1400">
              <a:solidFill>
                <a:schemeClr val="dk1"/>
              </a:solidFill>
              <a:effectLst/>
              <a:latin typeface="+mn-lt"/>
              <a:ea typeface="+mn-ea"/>
              <a:cs typeface="+mn-cs"/>
            </a:rPr>
            <a:t>％と前年比</a:t>
          </a:r>
          <a:r>
            <a:rPr kumimoji="1" lang="ja-JP" altLang="en-US" sz="1400">
              <a:solidFill>
                <a:schemeClr val="dk1"/>
              </a:solidFill>
              <a:effectLst/>
              <a:latin typeface="+mn-lt"/>
              <a:ea typeface="+mn-ea"/>
              <a:cs typeface="+mn-cs"/>
            </a:rPr>
            <a:t>１．４</a:t>
          </a:r>
          <a:r>
            <a:rPr kumimoji="1" lang="ja-JP" altLang="ja-JP" sz="1400">
              <a:solidFill>
                <a:schemeClr val="dk1"/>
              </a:solidFill>
              <a:effectLst/>
              <a:latin typeface="+mn-lt"/>
              <a:ea typeface="+mn-ea"/>
              <a:cs typeface="+mn-cs"/>
            </a:rPr>
            <a:t>％改善し、比率である３</a:t>
          </a:r>
          <a:r>
            <a:rPr kumimoji="1" lang="ja-JP" altLang="en-US" sz="1400">
              <a:solidFill>
                <a:schemeClr val="dk1"/>
              </a:solidFill>
              <a:effectLst/>
              <a:latin typeface="+mn-lt"/>
              <a:ea typeface="+mn-ea"/>
              <a:cs typeface="+mn-cs"/>
            </a:rPr>
            <a:t>か</a:t>
          </a:r>
          <a:r>
            <a:rPr kumimoji="1" lang="ja-JP" altLang="ja-JP" sz="1400">
              <a:solidFill>
                <a:schemeClr val="dk1"/>
              </a:solidFill>
              <a:effectLst/>
              <a:latin typeface="+mn-lt"/>
              <a:ea typeface="+mn-ea"/>
              <a:cs typeface="+mn-cs"/>
            </a:rPr>
            <a:t>年平均値は</a:t>
          </a:r>
          <a:r>
            <a:rPr kumimoji="1" lang="ja-JP" altLang="en-US" sz="1400">
              <a:solidFill>
                <a:schemeClr val="dk1"/>
              </a:solidFill>
              <a:effectLst/>
              <a:latin typeface="+mn-lt"/>
              <a:ea typeface="+mn-ea"/>
              <a:cs typeface="+mn-cs"/>
            </a:rPr>
            <a:t>７．２</a:t>
          </a:r>
          <a:r>
            <a:rPr kumimoji="1" lang="ja-JP" altLang="ja-JP" sz="1400">
              <a:solidFill>
                <a:schemeClr val="dk1"/>
              </a:solidFill>
              <a:effectLst/>
              <a:latin typeface="+mn-lt"/>
              <a:ea typeface="+mn-ea"/>
              <a:cs typeface="+mn-cs"/>
            </a:rPr>
            <a:t>％と</a:t>
          </a:r>
          <a:r>
            <a:rPr kumimoji="1" lang="ja-JP" altLang="en-US" sz="1400">
              <a:solidFill>
                <a:schemeClr val="dk1"/>
              </a:solidFill>
              <a:effectLst/>
              <a:latin typeface="+mn-lt"/>
              <a:ea typeface="+mn-ea"/>
              <a:cs typeface="+mn-cs"/>
            </a:rPr>
            <a:t>１．１</a:t>
          </a:r>
          <a:r>
            <a:rPr kumimoji="1" lang="ja-JP" altLang="ja-JP" sz="1400">
              <a:solidFill>
                <a:schemeClr val="dk1"/>
              </a:solidFill>
              <a:effectLst/>
              <a:latin typeface="+mn-lt"/>
              <a:ea typeface="+mn-ea"/>
              <a:cs typeface="+mn-cs"/>
            </a:rPr>
            <a:t>％改善して</a:t>
          </a:r>
          <a:r>
            <a:rPr kumimoji="1" lang="ja-JP" altLang="en-US" sz="1400">
              <a:solidFill>
                <a:schemeClr val="dk1"/>
              </a:solidFill>
              <a:effectLst/>
              <a:latin typeface="+mn-lt"/>
              <a:ea typeface="+mn-ea"/>
              <a:cs typeface="+mn-cs"/>
            </a:rPr>
            <a:t>おり、今後も低下するものと見込んでいます。</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３か年平均が高い理由は、平成２６年度に新斎場ＰＦＩの公有財産購入を執行したことにより実質的な公債費の総額が約２０億円増加したことが主な要因となっています。</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a:t>
          </a:r>
          <a:endParaRPr lang="ja-JP" altLang="ja-JP" sz="1800">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4" name="直線コネクタ 363"/>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5" name="テキスト ボックス 364"/>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6" name="直線コネクタ 365"/>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7" name="テキスト ボックス 366"/>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8" name="直線コネクタ 367"/>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9" name="テキスト ボックス 368"/>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0" name="直線コネクタ 369"/>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1" name="テキスト ボックス 370"/>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2" name="直線コネクタ 371"/>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3" name="テキスト ボックス 372"/>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4" name="直線コネクタ 373"/>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146352</xdr:rowOff>
    </xdr:from>
    <xdr:to>
      <xdr:col>24</xdr:col>
      <xdr:colOff>558800</xdr:colOff>
      <xdr:row>45</xdr:row>
      <xdr:rowOff>108555</xdr:rowOff>
    </xdr:to>
    <xdr:cxnSp macro="">
      <xdr:nvCxnSpPr>
        <xdr:cNvPr id="377" name="直線コネクタ 376"/>
        <xdr:cNvCxnSpPr/>
      </xdr:nvCxnSpPr>
      <xdr:spPr>
        <a:xfrm flipV="1">
          <a:off x="17018000" y="6318552"/>
          <a:ext cx="0" cy="15052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80632</xdr:rowOff>
    </xdr:from>
    <xdr:ext cx="762000" cy="259045"/>
    <xdr:sp macro="" textlink="">
      <xdr:nvSpPr>
        <xdr:cNvPr id="378" name="公債費負担の状況最小値テキスト"/>
        <xdr:cNvSpPr txBox="1"/>
      </xdr:nvSpPr>
      <xdr:spPr>
        <a:xfrm>
          <a:off x="17106900" y="779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a:t>
          </a:r>
          <a:endParaRPr kumimoji="1" lang="ja-JP" altLang="en-US" sz="1000" b="1">
            <a:latin typeface="ＭＳ Ｐゴシック"/>
          </a:endParaRPr>
        </a:p>
      </xdr:txBody>
    </xdr:sp>
    <xdr:clientData/>
  </xdr:oneCellAnchor>
  <xdr:twoCellAnchor>
    <xdr:from>
      <xdr:col>24</xdr:col>
      <xdr:colOff>469900</xdr:colOff>
      <xdr:row>45</xdr:row>
      <xdr:rowOff>108555</xdr:rowOff>
    </xdr:from>
    <xdr:to>
      <xdr:col>24</xdr:col>
      <xdr:colOff>647700</xdr:colOff>
      <xdr:row>45</xdr:row>
      <xdr:rowOff>108555</xdr:rowOff>
    </xdr:to>
    <xdr:cxnSp macro="">
      <xdr:nvCxnSpPr>
        <xdr:cNvPr id="379" name="直線コネクタ 378"/>
        <xdr:cNvCxnSpPr/>
      </xdr:nvCxnSpPr>
      <xdr:spPr>
        <a:xfrm>
          <a:off x="16929100" y="782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61279</xdr:rowOff>
    </xdr:from>
    <xdr:ext cx="762000" cy="259045"/>
    <xdr:sp macro="" textlink="">
      <xdr:nvSpPr>
        <xdr:cNvPr id="380" name="公債費負担の状況最大値テキスト"/>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24</xdr:col>
      <xdr:colOff>469900</xdr:colOff>
      <xdr:row>36</xdr:row>
      <xdr:rowOff>146352</xdr:rowOff>
    </xdr:from>
    <xdr:to>
      <xdr:col>24</xdr:col>
      <xdr:colOff>647700</xdr:colOff>
      <xdr:row>36</xdr:row>
      <xdr:rowOff>146352</xdr:rowOff>
    </xdr:to>
    <xdr:cxnSp macro="">
      <xdr:nvCxnSpPr>
        <xdr:cNvPr id="381" name="直線コネクタ 380"/>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94343</xdr:rowOff>
    </xdr:from>
    <xdr:to>
      <xdr:col>24</xdr:col>
      <xdr:colOff>558800</xdr:colOff>
      <xdr:row>43</xdr:row>
      <xdr:rowOff>49288</xdr:rowOff>
    </xdr:to>
    <xdr:cxnSp macro="">
      <xdr:nvCxnSpPr>
        <xdr:cNvPr id="382" name="直線コネクタ 381"/>
        <xdr:cNvCxnSpPr/>
      </xdr:nvCxnSpPr>
      <xdr:spPr>
        <a:xfrm flipV="1">
          <a:off x="16179800" y="7295243"/>
          <a:ext cx="8382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160762</xdr:rowOff>
    </xdr:from>
    <xdr:ext cx="762000" cy="259045"/>
    <xdr:sp macro="" textlink="">
      <xdr:nvSpPr>
        <xdr:cNvPr id="383" name="公債費負担の状況平均値テキスト"/>
        <xdr:cNvSpPr txBox="1"/>
      </xdr:nvSpPr>
      <xdr:spPr>
        <a:xfrm>
          <a:off x="17106900" y="6675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144235</xdr:rowOff>
    </xdr:from>
    <xdr:to>
      <xdr:col>24</xdr:col>
      <xdr:colOff>609600</xdr:colOff>
      <xdr:row>40</xdr:row>
      <xdr:rowOff>74385</xdr:rowOff>
    </xdr:to>
    <xdr:sp macro="" textlink="">
      <xdr:nvSpPr>
        <xdr:cNvPr id="384" name="フローチャート : 判断 383"/>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49288</xdr:rowOff>
    </xdr:from>
    <xdr:to>
      <xdr:col>23</xdr:col>
      <xdr:colOff>406400</xdr:colOff>
      <xdr:row>43</xdr:row>
      <xdr:rowOff>152702</xdr:rowOff>
    </xdr:to>
    <xdr:cxnSp macro="">
      <xdr:nvCxnSpPr>
        <xdr:cNvPr id="385" name="直線コネクタ 384"/>
        <xdr:cNvCxnSpPr/>
      </xdr:nvCxnSpPr>
      <xdr:spPr>
        <a:xfrm flipV="1">
          <a:off x="15290800" y="7421638"/>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110672</xdr:rowOff>
    </xdr:from>
    <xdr:to>
      <xdr:col>23</xdr:col>
      <xdr:colOff>457200</xdr:colOff>
      <xdr:row>41</xdr:row>
      <xdr:rowOff>40822</xdr:rowOff>
    </xdr:to>
    <xdr:sp macro="" textlink="">
      <xdr:nvSpPr>
        <xdr:cNvPr id="386" name="フローチャート : 判断 385"/>
        <xdr:cNvSpPr/>
      </xdr:nvSpPr>
      <xdr:spPr>
        <a:xfrm>
          <a:off x="16129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50999</xdr:rowOff>
    </xdr:from>
    <xdr:ext cx="736600" cy="259045"/>
    <xdr:sp macro="" textlink="">
      <xdr:nvSpPr>
        <xdr:cNvPr id="387" name="テキスト ボックス 386"/>
        <xdr:cNvSpPr txBox="1"/>
      </xdr:nvSpPr>
      <xdr:spPr>
        <a:xfrm>
          <a:off x="15798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118231</xdr:rowOff>
    </xdr:from>
    <xdr:to>
      <xdr:col>22</xdr:col>
      <xdr:colOff>203200</xdr:colOff>
      <xdr:row>43</xdr:row>
      <xdr:rowOff>152702</xdr:rowOff>
    </xdr:to>
    <xdr:cxnSp macro="">
      <xdr:nvCxnSpPr>
        <xdr:cNvPr id="388" name="直線コネクタ 387"/>
        <xdr:cNvCxnSpPr/>
      </xdr:nvCxnSpPr>
      <xdr:spPr>
        <a:xfrm>
          <a:off x="14401800" y="749058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156633</xdr:rowOff>
    </xdr:from>
    <xdr:to>
      <xdr:col>22</xdr:col>
      <xdr:colOff>254000</xdr:colOff>
      <xdr:row>41</xdr:row>
      <xdr:rowOff>86783</xdr:rowOff>
    </xdr:to>
    <xdr:sp macro="" textlink="">
      <xdr:nvSpPr>
        <xdr:cNvPr id="389" name="フローチャート : 判断 388"/>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96960</xdr:rowOff>
    </xdr:from>
    <xdr:ext cx="762000" cy="259045"/>
    <xdr:sp macro="" textlink="">
      <xdr:nvSpPr>
        <xdr:cNvPr id="390" name="テキスト ボックス 389"/>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118231</xdr:rowOff>
    </xdr:from>
    <xdr:to>
      <xdr:col>21</xdr:col>
      <xdr:colOff>0</xdr:colOff>
      <xdr:row>44</xdr:row>
      <xdr:rowOff>50195</xdr:rowOff>
    </xdr:to>
    <xdr:cxnSp macro="">
      <xdr:nvCxnSpPr>
        <xdr:cNvPr id="391" name="直線コネクタ 390"/>
        <xdr:cNvCxnSpPr/>
      </xdr:nvCxnSpPr>
      <xdr:spPr>
        <a:xfrm flipV="1">
          <a:off x="13512800" y="7490581"/>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65617</xdr:rowOff>
    </xdr:from>
    <xdr:to>
      <xdr:col>21</xdr:col>
      <xdr:colOff>50800</xdr:colOff>
      <xdr:row>41</xdr:row>
      <xdr:rowOff>167217</xdr:rowOff>
    </xdr:to>
    <xdr:sp macro="" textlink="">
      <xdr:nvSpPr>
        <xdr:cNvPr id="392" name="フローチャート : 判断 391"/>
        <xdr:cNvSpPr/>
      </xdr:nvSpPr>
      <xdr:spPr>
        <a:xfrm>
          <a:off x="14351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5944</xdr:rowOff>
    </xdr:from>
    <xdr:ext cx="762000" cy="259045"/>
    <xdr:sp macro="" textlink="">
      <xdr:nvSpPr>
        <xdr:cNvPr id="393" name="テキスト ボックス 392"/>
        <xdr:cNvSpPr txBox="1"/>
      </xdr:nvSpPr>
      <xdr:spPr>
        <a:xfrm>
          <a:off x="14020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169031</xdr:rowOff>
    </xdr:from>
    <xdr:to>
      <xdr:col>19</xdr:col>
      <xdr:colOff>533400</xdr:colOff>
      <xdr:row>42</xdr:row>
      <xdr:rowOff>99181</xdr:rowOff>
    </xdr:to>
    <xdr:sp macro="" textlink="">
      <xdr:nvSpPr>
        <xdr:cNvPr id="394" name="フローチャート : 判断 393"/>
        <xdr:cNvSpPr/>
      </xdr:nvSpPr>
      <xdr:spPr>
        <a:xfrm>
          <a:off x="13462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109358</xdr:rowOff>
    </xdr:from>
    <xdr:ext cx="762000" cy="259045"/>
    <xdr:sp macro="" textlink="">
      <xdr:nvSpPr>
        <xdr:cNvPr id="395" name="テキスト ボックス 394"/>
        <xdr:cNvSpPr txBox="1"/>
      </xdr:nvSpPr>
      <xdr:spPr>
        <a:xfrm>
          <a:off x="13131800" y="696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43543</xdr:rowOff>
    </xdr:from>
    <xdr:to>
      <xdr:col>24</xdr:col>
      <xdr:colOff>609600</xdr:colOff>
      <xdr:row>42</xdr:row>
      <xdr:rowOff>145143</xdr:rowOff>
    </xdr:to>
    <xdr:sp macro="" textlink="">
      <xdr:nvSpPr>
        <xdr:cNvPr id="401" name="円/楕円 400"/>
        <xdr:cNvSpPr/>
      </xdr:nvSpPr>
      <xdr:spPr>
        <a:xfrm>
          <a:off x="169672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15620</xdr:rowOff>
    </xdr:from>
    <xdr:ext cx="762000" cy="259045"/>
    <xdr:sp macro="" textlink="">
      <xdr:nvSpPr>
        <xdr:cNvPr id="402" name="公債費負担の状況該当値テキスト"/>
        <xdr:cNvSpPr txBox="1"/>
      </xdr:nvSpPr>
      <xdr:spPr>
        <a:xfrm>
          <a:off x="17106900" y="721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169938</xdr:rowOff>
    </xdr:from>
    <xdr:to>
      <xdr:col>23</xdr:col>
      <xdr:colOff>457200</xdr:colOff>
      <xdr:row>43</xdr:row>
      <xdr:rowOff>100088</xdr:rowOff>
    </xdr:to>
    <xdr:sp macro="" textlink="">
      <xdr:nvSpPr>
        <xdr:cNvPr id="403" name="円/楕円 402"/>
        <xdr:cNvSpPr/>
      </xdr:nvSpPr>
      <xdr:spPr>
        <a:xfrm>
          <a:off x="16129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84865</xdr:rowOff>
    </xdr:from>
    <xdr:ext cx="736600" cy="259045"/>
    <xdr:sp macro="" textlink="">
      <xdr:nvSpPr>
        <xdr:cNvPr id="404" name="テキスト ボックス 403"/>
        <xdr:cNvSpPr txBox="1"/>
      </xdr:nvSpPr>
      <xdr:spPr>
        <a:xfrm>
          <a:off x="15798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101902</xdr:rowOff>
    </xdr:from>
    <xdr:to>
      <xdr:col>22</xdr:col>
      <xdr:colOff>254000</xdr:colOff>
      <xdr:row>44</xdr:row>
      <xdr:rowOff>32052</xdr:rowOff>
    </xdr:to>
    <xdr:sp macro="" textlink="">
      <xdr:nvSpPr>
        <xdr:cNvPr id="405" name="円/楕円 404"/>
        <xdr:cNvSpPr/>
      </xdr:nvSpPr>
      <xdr:spPr>
        <a:xfrm>
          <a:off x="15240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16829</xdr:rowOff>
    </xdr:from>
    <xdr:ext cx="762000" cy="259045"/>
    <xdr:sp macro="" textlink="">
      <xdr:nvSpPr>
        <xdr:cNvPr id="406" name="テキスト ボックス 405"/>
        <xdr:cNvSpPr txBox="1"/>
      </xdr:nvSpPr>
      <xdr:spPr>
        <a:xfrm>
          <a:off x="14909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67431</xdr:rowOff>
    </xdr:from>
    <xdr:to>
      <xdr:col>21</xdr:col>
      <xdr:colOff>50800</xdr:colOff>
      <xdr:row>43</xdr:row>
      <xdr:rowOff>169031</xdr:rowOff>
    </xdr:to>
    <xdr:sp macro="" textlink="">
      <xdr:nvSpPr>
        <xdr:cNvPr id="407" name="円/楕円 406"/>
        <xdr:cNvSpPr/>
      </xdr:nvSpPr>
      <xdr:spPr>
        <a:xfrm>
          <a:off x="14351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153808</xdr:rowOff>
    </xdr:from>
    <xdr:ext cx="762000" cy="259045"/>
    <xdr:sp macro="" textlink="">
      <xdr:nvSpPr>
        <xdr:cNvPr id="408" name="テキスト ボックス 407"/>
        <xdr:cNvSpPr txBox="1"/>
      </xdr:nvSpPr>
      <xdr:spPr>
        <a:xfrm>
          <a:off x="14020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170845</xdr:rowOff>
    </xdr:from>
    <xdr:to>
      <xdr:col>19</xdr:col>
      <xdr:colOff>533400</xdr:colOff>
      <xdr:row>44</xdr:row>
      <xdr:rowOff>100995</xdr:rowOff>
    </xdr:to>
    <xdr:sp macro="" textlink="">
      <xdr:nvSpPr>
        <xdr:cNvPr id="409" name="円/楕円 408"/>
        <xdr:cNvSpPr/>
      </xdr:nvSpPr>
      <xdr:spPr>
        <a:xfrm>
          <a:off x="13462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85772</xdr:rowOff>
    </xdr:from>
    <xdr:ext cx="762000" cy="259045"/>
    <xdr:sp macro="" textlink="">
      <xdr:nvSpPr>
        <xdr:cNvPr id="410" name="テキスト ボックス 409"/>
        <xdr:cNvSpPr txBox="1"/>
      </xdr:nvSpPr>
      <xdr:spPr>
        <a:xfrm>
          <a:off x="13131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[42.0%]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a:rPr>
            <a:t>　平成２８年度は４２％となり、前年度比０．３％の悪化となりました。</a:t>
          </a:r>
          <a:endParaRPr kumimoji="1" lang="en-US" altLang="ja-JP" sz="1050">
            <a:latin typeface="ＭＳ Ｐゴシック"/>
          </a:endParaRPr>
        </a:p>
        <a:p>
          <a:r>
            <a:rPr kumimoji="1" lang="ja-JP" altLang="en-US" sz="1050">
              <a:latin typeface="ＭＳ Ｐゴシック"/>
            </a:rPr>
            <a:t>　スポーツ施設建設など大規模事業に伴う地方債残高の増加や充当可能基金の減少などがありましたが、公営企業債残高の減少、若年化等に伴う退職手当の減少、合併特例債残高の増加に伴う算入見込額の増加などにより将来負担への影響は少額に留まりました。</a:t>
          </a:r>
          <a:endParaRPr kumimoji="1" lang="en-US" altLang="ja-JP" sz="1050">
            <a:latin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latin typeface="ＭＳ Ｐゴシック"/>
            </a:rPr>
            <a:t>　</a:t>
          </a:r>
          <a:r>
            <a:rPr kumimoji="1" lang="ja-JP" altLang="ja-JP" sz="1050">
              <a:solidFill>
                <a:schemeClr val="dk1"/>
              </a:solidFill>
              <a:effectLst/>
              <a:latin typeface="+mn-lt"/>
              <a:ea typeface="+mn-ea"/>
              <a:cs typeface="+mn-cs"/>
            </a:rPr>
            <a:t>今後</a:t>
          </a:r>
          <a:r>
            <a:rPr kumimoji="1" lang="ja-JP" altLang="en-US" sz="1050">
              <a:solidFill>
                <a:schemeClr val="dk1"/>
              </a:solidFill>
              <a:effectLst/>
              <a:latin typeface="+mn-lt"/>
              <a:ea typeface="+mn-ea"/>
              <a:cs typeface="+mn-cs"/>
            </a:rPr>
            <a:t>は一定程度上昇が見込まれるため</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有利な財源を確保するなど、引き続き、</a:t>
          </a:r>
          <a:r>
            <a:rPr kumimoji="1" lang="ja-JP" altLang="ja-JP" sz="1050">
              <a:solidFill>
                <a:schemeClr val="dk1"/>
              </a:solidFill>
              <a:effectLst/>
              <a:latin typeface="+mn-lt"/>
              <a:ea typeface="+mn-ea"/>
              <a:cs typeface="+mn-cs"/>
            </a:rPr>
            <a:t>財政の健全化に努めます。</a:t>
          </a:r>
          <a:endParaRPr kumimoji="1" lang="en-US" altLang="ja-JP" sz="105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mn-lt"/>
              <a:ea typeface="+mn-ea"/>
              <a:cs typeface="+mn-cs"/>
            </a:rPr>
            <a:t>　なお、平成２６年度の将来負担比率の算定において、過年度の算定に誤りがあったことが判明したことから、数値を訂正しています。正しくは平成２４年度が５１．９％、平成２５年度は５１．１％となります。</a:t>
          </a:r>
          <a:endParaRPr lang="ja-JP" altLang="ja-JP" sz="1050">
            <a:effectLst/>
          </a:endParaRPr>
        </a:p>
      </xdr:txBody>
    </xdr:sp>
    <xdr:clientData/>
  </xdr:twoCellAnchor>
  <xdr:oneCellAnchor>
    <xdr:from>
      <xdr:col>18</xdr:col>
      <xdr:colOff>444500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93486</xdr:rowOff>
    </xdr:to>
    <xdr:cxnSp macro="">
      <xdr:nvCxnSpPr>
        <xdr:cNvPr id="439" name="直線コネクタ 438"/>
        <xdr:cNvCxnSpPr/>
      </xdr:nvCxnSpPr>
      <xdr:spPr>
        <a:xfrm flipV="1">
          <a:off x="17018000" y="2370667"/>
          <a:ext cx="0" cy="14947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65563</xdr:rowOff>
    </xdr:from>
    <xdr:ext cx="762000" cy="259045"/>
    <xdr:sp macro="" textlink="">
      <xdr:nvSpPr>
        <xdr:cNvPr id="440" name="将来負担の状況最小値テキスト"/>
        <xdr:cNvSpPr txBox="1"/>
      </xdr:nvSpPr>
      <xdr:spPr>
        <a:xfrm>
          <a:off x="17106900" y="383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111.5</a:t>
          </a:r>
          <a:endParaRPr kumimoji="1" lang="ja-JP" altLang="en-US" sz="1000" b="1">
            <a:latin typeface="ＭＳ Ｐゴシック"/>
          </a:endParaRPr>
        </a:p>
      </xdr:txBody>
    </xdr:sp>
    <xdr:clientData/>
  </xdr:oneCellAnchor>
  <xdr:twoCellAnchor>
    <xdr:from>
      <xdr:col>24</xdr:col>
      <xdr:colOff>469900</xdr:colOff>
      <xdr:row>22</xdr:row>
      <xdr:rowOff>93486</xdr:rowOff>
    </xdr:from>
    <xdr:to>
      <xdr:col>24</xdr:col>
      <xdr:colOff>647700</xdr:colOff>
      <xdr:row>22</xdr:row>
      <xdr:rowOff>93486</xdr:rowOff>
    </xdr:to>
    <xdr:cxnSp macro="">
      <xdr:nvCxnSpPr>
        <xdr:cNvPr id="441" name="直線コネクタ 440"/>
        <xdr:cNvCxnSpPr/>
      </xdr:nvCxnSpPr>
      <xdr:spPr>
        <a:xfrm>
          <a:off x="16929100" y="3865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15028</xdr:rowOff>
    </xdr:from>
    <xdr:to>
      <xdr:col>24</xdr:col>
      <xdr:colOff>558800</xdr:colOff>
      <xdr:row>17</xdr:row>
      <xdr:rowOff>19050</xdr:rowOff>
    </xdr:to>
    <xdr:cxnSp macro="">
      <xdr:nvCxnSpPr>
        <xdr:cNvPr id="444" name="直線コネクタ 443"/>
        <xdr:cNvCxnSpPr/>
      </xdr:nvCxnSpPr>
      <xdr:spPr>
        <a:xfrm>
          <a:off x="16179800" y="2929678"/>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158626</xdr:rowOff>
    </xdr:from>
    <xdr:ext cx="762000" cy="259045"/>
    <xdr:sp macro="" textlink="">
      <xdr:nvSpPr>
        <xdr:cNvPr id="445" name="将来負担の状況平均値テキスト"/>
        <xdr:cNvSpPr txBox="1"/>
      </xdr:nvSpPr>
      <xdr:spPr>
        <a:xfrm>
          <a:off x="17106900" y="23874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142099</xdr:rowOff>
    </xdr:from>
    <xdr:to>
      <xdr:col>24</xdr:col>
      <xdr:colOff>609600</xdr:colOff>
      <xdr:row>15</xdr:row>
      <xdr:rowOff>72249</xdr:rowOff>
    </xdr:to>
    <xdr:sp macro="" textlink="">
      <xdr:nvSpPr>
        <xdr:cNvPr id="446" name="フローチャート : 判断 445"/>
        <xdr:cNvSpPr/>
      </xdr:nvSpPr>
      <xdr:spPr>
        <a:xfrm>
          <a:off x="169672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15028</xdr:rowOff>
    </xdr:from>
    <xdr:to>
      <xdr:col>23</xdr:col>
      <xdr:colOff>406400</xdr:colOff>
      <xdr:row>17</xdr:row>
      <xdr:rowOff>59267</xdr:rowOff>
    </xdr:to>
    <xdr:cxnSp macro="">
      <xdr:nvCxnSpPr>
        <xdr:cNvPr id="447" name="直線コネクタ 446"/>
        <xdr:cNvCxnSpPr/>
      </xdr:nvCxnSpPr>
      <xdr:spPr>
        <a:xfrm flipV="1">
          <a:off x="15290800" y="2929678"/>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88618</xdr:rowOff>
    </xdr:from>
    <xdr:to>
      <xdr:col>23</xdr:col>
      <xdr:colOff>457200</xdr:colOff>
      <xdr:row>16</xdr:row>
      <xdr:rowOff>18768</xdr:rowOff>
    </xdr:to>
    <xdr:sp macro="" textlink="">
      <xdr:nvSpPr>
        <xdr:cNvPr id="448" name="フローチャート : 判断 447"/>
        <xdr:cNvSpPr/>
      </xdr:nvSpPr>
      <xdr:spPr>
        <a:xfrm>
          <a:off x="16129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28945</xdr:rowOff>
    </xdr:from>
    <xdr:ext cx="736600" cy="259045"/>
    <xdr:sp macro="" textlink="">
      <xdr:nvSpPr>
        <xdr:cNvPr id="449" name="テキスト ボックス 448"/>
        <xdr:cNvSpPr txBox="1"/>
      </xdr:nvSpPr>
      <xdr:spPr>
        <a:xfrm>
          <a:off x="15798800" y="2429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59267</xdr:rowOff>
    </xdr:from>
    <xdr:to>
      <xdr:col>22</xdr:col>
      <xdr:colOff>203200</xdr:colOff>
      <xdr:row>17</xdr:row>
      <xdr:rowOff>150425</xdr:rowOff>
    </xdr:to>
    <xdr:cxnSp macro="">
      <xdr:nvCxnSpPr>
        <xdr:cNvPr id="450" name="直線コネクタ 449"/>
        <xdr:cNvCxnSpPr/>
      </xdr:nvCxnSpPr>
      <xdr:spPr>
        <a:xfrm flipV="1">
          <a:off x="14401800" y="2973917"/>
          <a:ext cx="889000" cy="9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156986</xdr:rowOff>
    </xdr:from>
    <xdr:to>
      <xdr:col>22</xdr:col>
      <xdr:colOff>254000</xdr:colOff>
      <xdr:row>16</xdr:row>
      <xdr:rowOff>87136</xdr:rowOff>
    </xdr:to>
    <xdr:sp macro="" textlink="">
      <xdr:nvSpPr>
        <xdr:cNvPr id="451" name="フローチャート : 判断 450"/>
        <xdr:cNvSpPr/>
      </xdr:nvSpPr>
      <xdr:spPr>
        <a:xfrm>
          <a:off x="15240000" y="272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97313</xdr:rowOff>
    </xdr:from>
    <xdr:ext cx="762000" cy="259045"/>
    <xdr:sp macro="" textlink="">
      <xdr:nvSpPr>
        <xdr:cNvPr id="452" name="テキスト ボックス 451"/>
        <xdr:cNvSpPr txBox="1"/>
      </xdr:nvSpPr>
      <xdr:spPr>
        <a:xfrm>
          <a:off x="14909800" y="249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150425</xdr:rowOff>
    </xdr:from>
    <xdr:to>
      <xdr:col>21</xdr:col>
      <xdr:colOff>0</xdr:colOff>
      <xdr:row>17</xdr:row>
      <xdr:rowOff>155787</xdr:rowOff>
    </xdr:to>
    <xdr:cxnSp macro="">
      <xdr:nvCxnSpPr>
        <xdr:cNvPr id="453" name="直線コネクタ 452"/>
        <xdr:cNvCxnSpPr/>
      </xdr:nvCxnSpPr>
      <xdr:spPr>
        <a:xfrm flipV="1">
          <a:off x="13512800" y="3065075"/>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13688</xdr:rowOff>
    </xdr:from>
    <xdr:to>
      <xdr:col>21</xdr:col>
      <xdr:colOff>50800</xdr:colOff>
      <xdr:row>16</xdr:row>
      <xdr:rowOff>115288</xdr:rowOff>
    </xdr:to>
    <xdr:sp macro="" textlink="">
      <xdr:nvSpPr>
        <xdr:cNvPr id="454" name="フローチャート : 判断 453"/>
        <xdr:cNvSpPr/>
      </xdr:nvSpPr>
      <xdr:spPr>
        <a:xfrm>
          <a:off x="14351000" y="275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125465</xdr:rowOff>
    </xdr:from>
    <xdr:ext cx="762000" cy="259045"/>
    <xdr:sp macro="" textlink="">
      <xdr:nvSpPr>
        <xdr:cNvPr id="455" name="テキスト ボックス 454"/>
        <xdr:cNvSpPr txBox="1"/>
      </xdr:nvSpPr>
      <xdr:spPr>
        <a:xfrm>
          <a:off x="14020800" y="252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139700</xdr:rowOff>
    </xdr:from>
    <xdr:to>
      <xdr:col>19</xdr:col>
      <xdr:colOff>533400</xdr:colOff>
      <xdr:row>17</xdr:row>
      <xdr:rowOff>69850</xdr:rowOff>
    </xdr:to>
    <xdr:sp macro="" textlink="">
      <xdr:nvSpPr>
        <xdr:cNvPr id="456" name="フローチャート : 判断 455"/>
        <xdr:cNvSpPr/>
      </xdr:nvSpPr>
      <xdr:spPr>
        <a:xfrm>
          <a:off x="13462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80027</xdr:rowOff>
    </xdr:from>
    <xdr:ext cx="762000" cy="259045"/>
    <xdr:sp macro="" textlink="">
      <xdr:nvSpPr>
        <xdr:cNvPr id="457" name="テキスト ボックス 456"/>
        <xdr:cNvSpPr txBox="1"/>
      </xdr:nvSpPr>
      <xdr:spPr>
        <a:xfrm>
          <a:off x="131318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139700</xdr:rowOff>
    </xdr:from>
    <xdr:to>
      <xdr:col>24</xdr:col>
      <xdr:colOff>609600</xdr:colOff>
      <xdr:row>17</xdr:row>
      <xdr:rowOff>69850</xdr:rowOff>
    </xdr:to>
    <xdr:sp macro="" textlink="">
      <xdr:nvSpPr>
        <xdr:cNvPr id="463" name="円/楕円 462"/>
        <xdr:cNvSpPr/>
      </xdr:nvSpPr>
      <xdr:spPr>
        <a:xfrm>
          <a:off x="169672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111777</xdr:rowOff>
    </xdr:from>
    <xdr:ext cx="762000" cy="259045"/>
    <xdr:sp macro="" textlink="">
      <xdr:nvSpPr>
        <xdr:cNvPr id="464" name="将来負担の状況該当値テキスト"/>
        <xdr:cNvSpPr txBox="1"/>
      </xdr:nvSpPr>
      <xdr:spPr>
        <a:xfrm>
          <a:off x="171069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42.0</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135678</xdr:rowOff>
    </xdr:from>
    <xdr:to>
      <xdr:col>23</xdr:col>
      <xdr:colOff>457200</xdr:colOff>
      <xdr:row>17</xdr:row>
      <xdr:rowOff>65828</xdr:rowOff>
    </xdr:to>
    <xdr:sp macro="" textlink="">
      <xdr:nvSpPr>
        <xdr:cNvPr id="465" name="円/楕円 464"/>
        <xdr:cNvSpPr/>
      </xdr:nvSpPr>
      <xdr:spPr>
        <a:xfrm>
          <a:off x="16129000" y="287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50605</xdr:rowOff>
    </xdr:from>
    <xdr:ext cx="736600" cy="259045"/>
    <xdr:sp macro="" textlink="">
      <xdr:nvSpPr>
        <xdr:cNvPr id="466" name="テキスト ボックス 465"/>
        <xdr:cNvSpPr txBox="1"/>
      </xdr:nvSpPr>
      <xdr:spPr>
        <a:xfrm>
          <a:off x="15798800" y="2965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41.7</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8467</xdr:rowOff>
    </xdr:from>
    <xdr:to>
      <xdr:col>22</xdr:col>
      <xdr:colOff>254000</xdr:colOff>
      <xdr:row>17</xdr:row>
      <xdr:rowOff>110067</xdr:rowOff>
    </xdr:to>
    <xdr:sp macro="" textlink="">
      <xdr:nvSpPr>
        <xdr:cNvPr id="467" name="円/楕円 466"/>
        <xdr:cNvSpPr/>
      </xdr:nvSpPr>
      <xdr:spPr>
        <a:xfrm>
          <a:off x="15240000" y="292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94844</xdr:rowOff>
    </xdr:from>
    <xdr:ext cx="762000" cy="259045"/>
    <xdr:sp macro="" textlink="">
      <xdr:nvSpPr>
        <xdr:cNvPr id="468" name="テキスト ボックス 467"/>
        <xdr:cNvSpPr txBox="1"/>
      </xdr:nvSpPr>
      <xdr:spPr>
        <a:xfrm>
          <a:off x="14909800" y="300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45.0</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99625</xdr:rowOff>
    </xdr:from>
    <xdr:to>
      <xdr:col>21</xdr:col>
      <xdr:colOff>50800</xdr:colOff>
      <xdr:row>18</xdr:row>
      <xdr:rowOff>29775</xdr:rowOff>
    </xdr:to>
    <xdr:sp macro="" textlink="">
      <xdr:nvSpPr>
        <xdr:cNvPr id="469" name="円/楕円 468"/>
        <xdr:cNvSpPr/>
      </xdr:nvSpPr>
      <xdr:spPr>
        <a:xfrm>
          <a:off x="14351000" y="301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14552</xdr:rowOff>
    </xdr:from>
    <xdr:ext cx="762000" cy="259045"/>
    <xdr:sp macro="" textlink="">
      <xdr:nvSpPr>
        <xdr:cNvPr id="470" name="テキスト ボックス 469"/>
        <xdr:cNvSpPr txBox="1"/>
      </xdr:nvSpPr>
      <xdr:spPr>
        <a:xfrm>
          <a:off x="14020800" y="310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51.8</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104987</xdr:rowOff>
    </xdr:from>
    <xdr:to>
      <xdr:col>19</xdr:col>
      <xdr:colOff>533400</xdr:colOff>
      <xdr:row>18</xdr:row>
      <xdr:rowOff>35137</xdr:rowOff>
    </xdr:to>
    <xdr:sp macro="" textlink="">
      <xdr:nvSpPr>
        <xdr:cNvPr id="471" name="円/楕円 470"/>
        <xdr:cNvSpPr/>
      </xdr:nvSpPr>
      <xdr:spPr>
        <a:xfrm>
          <a:off x="13462000" y="301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19914</xdr:rowOff>
    </xdr:from>
    <xdr:ext cx="762000" cy="259045"/>
    <xdr:sp macro="" textlink="">
      <xdr:nvSpPr>
        <xdr:cNvPr id="472" name="テキスト ボックス 471"/>
        <xdr:cNvSpPr txBox="1"/>
      </xdr:nvSpPr>
      <xdr:spPr>
        <a:xfrm>
          <a:off x="13131800" y="310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三重県津市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281,745
274,163
711.11
110,054,154
109,582,413
136,553
66,753,358
106,323,081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7.2
42.0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本市では、</a:t>
          </a:r>
          <a:r>
            <a:rPr kumimoji="1" lang="ja-JP" altLang="ja-JP" sz="1200">
              <a:solidFill>
                <a:schemeClr val="dk1"/>
              </a:solidFill>
              <a:effectLst/>
              <a:latin typeface="+mn-lt"/>
              <a:ea typeface="+mn-ea"/>
              <a:cs typeface="+mn-cs"/>
            </a:rPr>
            <a:t>合併時の総職員の定員管理の適正化に</a:t>
          </a:r>
          <a:r>
            <a:rPr kumimoji="1" lang="ja-JP" altLang="en-US" sz="1200">
              <a:solidFill>
                <a:schemeClr val="dk1"/>
              </a:solidFill>
              <a:effectLst/>
              <a:latin typeface="+mn-lt"/>
              <a:ea typeface="+mn-ea"/>
              <a:cs typeface="+mn-cs"/>
            </a:rPr>
            <a:t>取り組み、</a:t>
          </a:r>
          <a:r>
            <a:rPr kumimoji="1" lang="ja-JP" altLang="ja-JP" sz="1200">
              <a:solidFill>
                <a:schemeClr val="dk1"/>
              </a:solidFill>
              <a:effectLst/>
              <a:latin typeface="+mn-lt"/>
              <a:ea typeface="+mn-ea"/>
              <a:cs typeface="+mn-cs"/>
            </a:rPr>
            <a:t>平成２６年度には２割削減を達成</a:t>
          </a:r>
          <a:r>
            <a:rPr kumimoji="1" lang="ja-JP" altLang="en-US" sz="1200">
              <a:solidFill>
                <a:schemeClr val="dk1"/>
              </a:solidFill>
              <a:effectLst/>
              <a:latin typeface="+mn-lt"/>
              <a:ea typeface="+mn-ea"/>
              <a:cs typeface="+mn-cs"/>
            </a:rPr>
            <a:t>しています。</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平成２８年度は、</a:t>
          </a:r>
          <a:r>
            <a:rPr kumimoji="1" lang="ja-JP" altLang="ja-JP" sz="1200">
              <a:solidFill>
                <a:schemeClr val="dk1"/>
              </a:solidFill>
              <a:effectLst/>
              <a:latin typeface="+mn-lt"/>
              <a:ea typeface="+mn-ea"/>
              <a:cs typeface="+mn-cs"/>
            </a:rPr>
            <a:t>国勢調査事務</a:t>
          </a:r>
          <a:r>
            <a:rPr kumimoji="1" lang="ja-JP" altLang="en-US" sz="1200">
              <a:solidFill>
                <a:schemeClr val="dk1"/>
              </a:solidFill>
              <a:effectLst/>
              <a:latin typeface="+mn-lt"/>
              <a:ea typeface="+mn-ea"/>
              <a:cs typeface="+mn-cs"/>
            </a:rPr>
            <a:t>の減など</a:t>
          </a:r>
          <a:r>
            <a:rPr kumimoji="1" lang="ja-JP" altLang="ja-JP" sz="1200">
              <a:solidFill>
                <a:schemeClr val="dk1"/>
              </a:solidFill>
              <a:effectLst/>
              <a:latin typeface="+mn-lt"/>
              <a:ea typeface="+mn-ea"/>
              <a:cs typeface="+mn-cs"/>
            </a:rPr>
            <a:t>による時間外手当の減額などにより、</a:t>
          </a:r>
          <a:r>
            <a:rPr kumimoji="1" lang="ja-JP" altLang="en-US" sz="1200">
              <a:solidFill>
                <a:schemeClr val="dk1"/>
              </a:solidFill>
              <a:effectLst/>
              <a:latin typeface="+mn-lt"/>
              <a:ea typeface="+mn-ea"/>
              <a:cs typeface="+mn-cs"/>
            </a:rPr>
            <a:t>人件費は</a:t>
          </a:r>
          <a:r>
            <a:rPr kumimoji="1" lang="ja-JP" altLang="ja-JP" sz="1200">
              <a:solidFill>
                <a:schemeClr val="dk1"/>
              </a:solidFill>
              <a:effectLst/>
              <a:latin typeface="+mn-lt"/>
              <a:ea typeface="+mn-ea"/>
              <a:cs typeface="+mn-cs"/>
            </a:rPr>
            <a:t>減少しましたが</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経常経費</a:t>
          </a:r>
          <a:r>
            <a:rPr kumimoji="1" lang="ja-JP" altLang="en-US" sz="1200">
              <a:solidFill>
                <a:schemeClr val="dk1"/>
              </a:solidFill>
              <a:effectLst/>
              <a:latin typeface="+mn-lt"/>
              <a:ea typeface="+mn-ea"/>
              <a:cs typeface="+mn-cs"/>
            </a:rPr>
            <a:t>及び経常収入の</a:t>
          </a:r>
          <a:r>
            <a:rPr kumimoji="1" lang="ja-JP" altLang="ja-JP" sz="1200">
              <a:solidFill>
                <a:schemeClr val="dk1"/>
              </a:solidFill>
              <a:effectLst/>
              <a:latin typeface="+mn-lt"/>
              <a:ea typeface="+mn-ea"/>
              <a:cs typeface="+mn-cs"/>
            </a:rPr>
            <a:t>総額が</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したことに</a:t>
          </a:r>
          <a:r>
            <a:rPr kumimoji="1" lang="ja-JP" altLang="en-US" sz="1200">
              <a:solidFill>
                <a:schemeClr val="dk1"/>
              </a:solidFill>
              <a:effectLst/>
              <a:latin typeface="+mn-lt"/>
              <a:ea typeface="+mn-ea"/>
              <a:cs typeface="+mn-cs"/>
            </a:rPr>
            <a:t>より、</a:t>
          </a:r>
          <a:r>
            <a:rPr kumimoji="1" lang="ja-JP" altLang="ja-JP" sz="1200">
              <a:solidFill>
                <a:schemeClr val="dk1"/>
              </a:solidFill>
              <a:effectLst/>
              <a:latin typeface="+mn-lt"/>
              <a:ea typeface="+mn-ea"/>
              <a:cs typeface="+mn-cs"/>
            </a:rPr>
            <a:t>人件費の経常</a:t>
          </a:r>
          <a:r>
            <a:rPr kumimoji="1" lang="ja-JP" altLang="en-US" sz="1200">
              <a:solidFill>
                <a:schemeClr val="dk1"/>
              </a:solidFill>
              <a:effectLst/>
              <a:latin typeface="+mn-lt"/>
              <a:ea typeface="+mn-ea"/>
              <a:cs typeface="+mn-cs"/>
            </a:rPr>
            <a:t>収支</a:t>
          </a:r>
          <a:r>
            <a:rPr kumimoji="1" lang="ja-JP" altLang="ja-JP" sz="1200">
              <a:solidFill>
                <a:schemeClr val="dk1"/>
              </a:solidFill>
              <a:effectLst/>
              <a:latin typeface="+mn-lt"/>
              <a:ea typeface="+mn-ea"/>
              <a:cs typeface="+mn-cs"/>
            </a:rPr>
            <a:t>比率は</a:t>
          </a:r>
          <a:r>
            <a:rPr kumimoji="1" lang="ja-JP" altLang="en-US" sz="1200">
              <a:solidFill>
                <a:schemeClr val="dk1"/>
              </a:solidFill>
              <a:effectLst/>
              <a:latin typeface="+mn-lt"/>
              <a:ea typeface="+mn-ea"/>
              <a:cs typeface="+mn-cs"/>
            </a:rPr>
            <a:t>前年度比</a:t>
          </a:r>
          <a:r>
            <a:rPr kumimoji="1" lang="ja-JP" altLang="ja-JP" sz="1200">
              <a:solidFill>
                <a:schemeClr val="dk1"/>
              </a:solidFill>
              <a:effectLst/>
              <a:latin typeface="+mn-lt"/>
              <a:ea typeface="+mn-ea"/>
              <a:cs typeface="+mn-cs"/>
            </a:rPr>
            <a:t>０．９ポイント</a:t>
          </a:r>
          <a:r>
            <a:rPr kumimoji="1" lang="ja-JP" altLang="en-US" sz="1200">
              <a:solidFill>
                <a:schemeClr val="dk1"/>
              </a:solidFill>
              <a:effectLst/>
              <a:latin typeface="+mn-lt"/>
              <a:ea typeface="+mn-ea"/>
              <a:cs typeface="+mn-cs"/>
            </a:rPr>
            <a:t>上昇</a:t>
          </a:r>
          <a:r>
            <a:rPr kumimoji="1" lang="ja-JP" altLang="ja-JP" sz="1200">
              <a:solidFill>
                <a:schemeClr val="dk1"/>
              </a:solidFill>
              <a:effectLst/>
              <a:latin typeface="+mn-lt"/>
              <a:ea typeface="+mn-ea"/>
              <a:cs typeface="+mn-cs"/>
            </a:rPr>
            <a:t>し</a:t>
          </a:r>
          <a:r>
            <a:rPr kumimoji="1" lang="ja-JP" altLang="en-US" sz="1200">
              <a:solidFill>
                <a:schemeClr val="dk1"/>
              </a:solidFill>
              <a:effectLst/>
              <a:latin typeface="+mn-lt"/>
              <a:ea typeface="+mn-ea"/>
              <a:cs typeface="+mn-cs"/>
            </a:rPr>
            <a:t>、類似団体平均に比べて高い水準となっ</a:t>
          </a:r>
          <a:r>
            <a:rPr kumimoji="1" lang="ja-JP" altLang="ja-JP" sz="1200">
              <a:solidFill>
                <a:schemeClr val="dk1"/>
              </a:solidFill>
              <a:effectLst/>
              <a:latin typeface="+mn-lt"/>
              <a:ea typeface="+mn-ea"/>
              <a:cs typeface="+mn-cs"/>
            </a:rPr>
            <a:t>ています。</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業務量に対応した職員配置や業務改善などにより</a:t>
          </a:r>
          <a:r>
            <a:rPr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人件費の削減に努めます。</a:t>
          </a:r>
          <a:endParaRPr lang="ja-JP" altLang="ja-JP" sz="12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23586</xdr:rowOff>
    </xdr:from>
    <xdr:to>
      <xdr:col>7</xdr:col>
      <xdr:colOff>15875</xdr:colOff>
      <xdr:row>40</xdr:row>
      <xdr:rowOff>143328</xdr:rowOff>
    </xdr:to>
    <xdr:cxnSp macro="">
      <xdr:nvCxnSpPr>
        <xdr:cNvPr id="63" name="直線コネクタ 62"/>
        <xdr:cNvCxnSpPr/>
      </xdr:nvCxnSpPr>
      <xdr:spPr>
        <a:xfrm flipV="1">
          <a:off x="4826000" y="5509986"/>
          <a:ext cx="0" cy="149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115405</xdr:rowOff>
    </xdr:from>
    <xdr:ext cx="762000" cy="259045"/>
    <xdr:sp macro="" textlink="">
      <xdr:nvSpPr>
        <xdr:cNvPr id="64" name="人件費最小値テキスト"/>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30.9</a:t>
          </a:r>
          <a:endParaRPr kumimoji="1" lang="ja-JP" altLang="en-US" sz="1000" b="1">
            <a:latin typeface="ＭＳ Ｐゴシック"/>
          </a:endParaRPr>
        </a:p>
      </xdr:txBody>
    </xdr:sp>
    <xdr:clientData/>
  </xdr:oneCellAnchor>
  <xdr:twoCellAnchor>
    <xdr:from>
      <xdr:col>6</xdr:col>
      <xdr:colOff>612775</xdr:colOff>
      <xdr:row>40</xdr:row>
      <xdr:rowOff>143328</xdr:rowOff>
    </xdr:from>
    <xdr:to>
      <xdr:col>7</xdr:col>
      <xdr:colOff>104775</xdr:colOff>
      <xdr:row>40</xdr:row>
      <xdr:rowOff>143328</xdr:rowOff>
    </xdr:to>
    <xdr:cxnSp macro="">
      <xdr:nvCxnSpPr>
        <xdr:cNvPr id="65" name="直線コネクタ 64"/>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109963</xdr:rowOff>
    </xdr:from>
    <xdr:ext cx="762000" cy="259045"/>
    <xdr:sp macro="" textlink="">
      <xdr:nvSpPr>
        <xdr:cNvPr id="66" name="人件費最大値テキスト"/>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6</xdr:col>
      <xdr:colOff>612775</xdr:colOff>
      <xdr:row>32</xdr:row>
      <xdr:rowOff>23586</xdr:rowOff>
    </xdr:from>
    <xdr:to>
      <xdr:col>7</xdr:col>
      <xdr:colOff>104775</xdr:colOff>
      <xdr:row>32</xdr:row>
      <xdr:rowOff>23586</xdr:rowOff>
    </xdr:to>
    <xdr:cxnSp macro="">
      <xdr:nvCxnSpPr>
        <xdr:cNvPr id="67" name="直線コネクタ 66"/>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167822</xdr:rowOff>
    </xdr:from>
    <xdr:to>
      <xdr:col>7</xdr:col>
      <xdr:colOff>15875</xdr:colOff>
      <xdr:row>38</xdr:row>
      <xdr:rowOff>94343</xdr:rowOff>
    </xdr:to>
    <xdr:cxnSp macro="">
      <xdr:nvCxnSpPr>
        <xdr:cNvPr id="68" name="直線コネクタ 67"/>
        <xdr:cNvCxnSpPr/>
      </xdr:nvCxnSpPr>
      <xdr:spPr>
        <a:xfrm>
          <a:off x="3987800" y="65114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79120</xdr:rowOff>
    </xdr:from>
    <xdr:ext cx="762000" cy="259045"/>
    <xdr:sp macro="" textlink="">
      <xdr:nvSpPr>
        <xdr:cNvPr id="69" name="人件費平均値テキスト"/>
        <xdr:cNvSpPr txBox="1"/>
      </xdr:nvSpPr>
      <xdr:spPr>
        <a:xfrm>
          <a:off x="4914900" y="6251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62593</xdr:rowOff>
    </xdr:from>
    <xdr:to>
      <xdr:col>7</xdr:col>
      <xdr:colOff>66675</xdr:colOff>
      <xdr:row>37</xdr:row>
      <xdr:rowOff>164193</xdr:rowOff>
    </xdr:to>
    <xdr:sp macro="" textlink="">
      <xdr:nvSpPr>
        <xdr:cNvPr id="70" name="フローチャート : 判断 69"/>
        <xdr:cNvSpPr/>
      </xdr:nvSpPr>
      <xdr:spPr>
        <a:xfrm>
          <a:off x="4775200" y="640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167822</xdr:rowOff>
    </xdr:from>
    <xdr:to>
      <xdr:col>5</xdr:col>
      <xdr:colOff>549275</xdr:colOff>
      <xdr:row>38</xdr:row>
      <xdr:rowOff>18143</xdr:rowOff>
    </xdr:to>
    <xdr:cxnSp macro="">
      <xdr:nvCxnSpPr>
        <xdr:cNvPr id="71" name="直線コネクタ 70"/>
        <xdr:cNvCxnSpPr/>
      </xdr:nvCxnSpPr>
      <xdr:spPr>
        <a:xfrm flipV="1">
          <a:off x="3098800" y="65114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73478</xdr:rowOff>
    </xdr:from>
    <xdr:to>
      <xdr:col>5</xdr:col>
      <xdr:colOff>600075</xdr:colOff>
      <xdr:row>38</xdr:row>
      <xdr:rowOff>3628</xdr:rowOff>
    </xdr:to>
    <xdr:sp macro="" textlink="">
      <xdr:nvSpPr>
        <xdr:cNvPr id="72" name="フローチャート : 判断 71"/>
        <xdr:cNvSpPr/>
      </xdr:nvSpPr>
      <xdr:spPr>
        <a:xfrm>
          <a:off x="3937000" y="641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13805</xdr:rowOff>
    </xdr:from>
    <xdr:ext cx="736600" cy="259045"/>
    <xdr:sp macro="" textlink="">
      <xdr:nvSpPr>
        <xdr:cNvPr id="73" name="テキスト ボックス 72"/>
        <xdr:cNvSpPr txBox="1"/>
      </xdr:nvSpPr>
      <xdr:spPr>
        <a:xfrm>
          <a:off x="3606800" y="6186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146050</xdr:rowOff>
    </xdr:from>
    <xdr:to>
      <xdr:col>4</xdr:col>
      <xdr:colOff>346075</xdr:colOff>
      <xdr:row>38</xdr:row>
      <xdr:rowOff>18143</xdr:rowOff>
    </xdr:to>
    <xdr:cxnSp macro="">
      <xdr:nvCxnSpPr>
        <xdr:cNvPr id="74" name="直線コネクタ 73"/>
        <xdr:cNvCxnSpPr/>
      </xdr:nvCxnSpPr>
      <xdr:spPr>
        <a:xfrm>
          <a:off x="2209800" y="6489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8164</xdr:rowOff>
    </xdr:from>
    <xdr:to>
      <xdr:col>4</xdr:col>
      <xdr:colOff>396875</xdr:colOff>
      <xdr:row>37</xdr:row>
      <xdr:rowOff>109764</xdr:rowOff>
    </xdr:to>
    <xdr:sp macro="" textlink="">
      <xdr:nvSpPr>
        <xdr:cNvPr id="75" name="フローチャート : 判断 74"/>
        <xdr:cNvSpPr/>
      </xdr:nvSpPr>
      <xdr:spPr>
        <a:xfrm>
          <a:off x="3048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119941</xdr:rowOff>
    </xdr:from>
    <xdr:ext cx="762000" cy="259045"/>
    <xdr:sp macro="" textlink="">
      <xdr:nvSpPr>
        <xdr:cNvPr id="76" name="テキスト ボックス 75"/>
        <xdr:cNvSpPr txBox="1"/>
      </xdr:nvSpPr>
      <xdr:spPr>
        <a:xfrm>
          <a:off x="2717800" y="612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146050</xdr:rowOff>
    </xdr:from>
    <xdr:to>
      <xdr:col>3</xdr:col>
      <xdr:colOff>142875</xdr:colOff>
      <xdr:row>38</xdr:row>
      <xdr:rowOff>116115</xdr:rowOff>
    </xdr:to>
    <xdr:cxnSp macro="">
      <xdr:nvCxnSpPr>
        <xdr:cNvPr id="77" name="直線コネクタ 76"/>
        <xdr:cNvCxnSpPr/>
      </xdr:nvCxnSpPr>
      <xdr:spPr>
        <a:xfrm flipV="1">
          <a:off x="1320800" y="6489700"/>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168728</xdr:rowOff>
    </xdr:from>
    <xdr:to>
      <xdr:col>3</xdr:col>
      <xdr:colOff>193675</xdr:colOff>
      <xdr:row>37</xdr:row>
      <xdr:rowOff>98878</xdr:rowOff>
    </xdr:to>
    <xdr:sp macro="" textlink="">
      <xdr:nvSpPr>
        <xdr:cNvPr id="78" name="フローチャート : 判断 77"/>
        <xdr:cNvSpPr/>
      </xdr:nvSpPr>
      <xdr:spPr>
        <a:xfrm>
          <a:off x="2159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109055</xdr:rowOff>
    </xdr:from>
    <xdr:ext cx="762000" cy="259045"/>
    <xdr:sp macro="" textlink="">
      <xdr:nvSpPr>
        <xdr:cNvPr id="79" name="テキスト ボックス 78"/>
        <xdr:cNvSpPr txBox="1"/>
      </xdr:nvSpPr>
      <xdr:spPr>
        <a:xfrm>
          <a:off x="1828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106136</xdr:rowOff>
    </xdr:from>
    <xdr:to>
      <xdr:col>1</xdr:col>
      <xdr:colOff>676275</xdr:colOff>
      <xdr:row>38</xdr:row>
      <xdr:rowOff>36286</xdr:rowOff>
    </xdr:to>
    <xdr:sp macro="" textlink="">
      <xdr:nvSpPr>
        <xdr:cNvPr id="80" name="フローチャート : 判断 79"/>
        <xdr:cNvSpPr/>
      </xdr:nvSpPr>
      <xdr:spPr>
        <a:xfrm>
          <a:off x="1270000" y="644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46463</xdr:rowOff>
    </xdr:from>
    <xdr:ext cx="762000" cy="259045"/>
    <xdr:sp macro="" textlink="">
      <xdr:nvSpPr>
        <xdr:cNvPr id="81" name="テキスト ボックス 80"/>
        <xdr:cNvSpPr txBox="1"/>
      </xdr:nvSpPr>
      <xdr:spPr>
        <a:xfrm>
          <a:off x="939800" y="621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43543</xdr:rowOff>
    </xdr:from>
    <xdr:to>
      <xdr:col>7</xdr:col>
      <xdr:colOff>66675</xdr:colOff>
      <xdr:row>38</xdr:row>
      <xdr:rowOff>145143</xdr:rowOff>
    </xdr:to>
    <xdr:sp macro="" textlink="">
      <xdr:nvSpPr>
        <xdr:cNvPr id="87" name="円/楕円 86"/>
        <xdr:cNvSpPr/>
      </xdr:nvSpPr>
      <xdr:spPr>
        <a:xfrm>
          <a:off x="47752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15620</xdr:rowOff>
    </xdr:from>
    <xdr:ext cx="762000" cy="259045"/>
    <xdr:sp macro="" textlink="">
      <xdr:nvSpPr>
        <xdr:cNvPr id="88" name="人件費該当値テキスト"/>
        <xdr:cNvSpPr txBox="1"/>
      </xdr:nvSpPr>
      <xdr:spPr>
        <a:xfrm>
          <a:off x="49149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117022</xdr:rowOff>
    </xdr:from>
    <xdr:to>
      <xdr:col>5</xdr:col>
      <xdr:colOff>600075</xdr:colOff>
      <xdr:row>38</xdr:row>
      <xdr:rowOff>47172</xdr:rowOff>
    </xdr:to>
    <xdr:sp macro="" textlink="">
      <xdr:nvSpPr>
        <xdr:cNvPr id="89" name="円/楕円 88"/>
        <xdr:cNvSpPr/>
      </xdr:nvSpPr>
      <xdr:spPr>
        <a:xfrm>
          <a:off x="39370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31949</xdr:rowOff>
    </xdr:from>
    <xdr:ext cx="736600" cy="259045"/>
    <xdr:sp macro="" textlink="">
      <xdr:nvSpPr>
        <xdr:cNvPr id="90" name="テキスト ボックス 89"/>
        <xdr:cNvSpPr txBox="1"/>
      </xdr:nvSpPr>
      <xdr:spPr>
        <a:xfrm>
          <a:off x="3606800" y="654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138793</xdr:rowOff>
    </xdr:from>
    <xdr:to>
      <xdr:col>4</xdr:col>
      <xdr:colOff>396875</xdr:colOff>
      <xdr:row>38</xdr:row>
      <xdr:rowOff>68943</xdr:rowOff>
    </xdr:to>
    <xdr:sp macro="" textlink="">
      <xdr:nvSpPr>
        <xdr:cNvPr id="91" name="円/楕円 90"/>
        <xdr:cNvSpPr/>
      </xdr:nvSpPr>
      <xdr:spPr>
        <a:xfrm>
          <a:off x="3048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53720</xdr:rowOff>
    </xdr:from>
    <xdr:ext cx="762000" cy="259045"/>
    <xdr:sp macro="" textlink="">
      <xdr:nvSpPr>
        <xdr:cNvPr id="92" name="テキスト ボックス 91"/>
        <xdr:cNvSpPr txBox="1"/>
      </xdr:nvSpPr>
      <xdr:spPr>
        <a:xfrm>
          <a:off x="2717800" y="656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95250</xdr:rowOff>
    </xdr:from>
    <xdr:to>
      <xdr:col>3</xdr:col>
      <xdr:colOff>193675</xdr:colOff>
      <xdr:row>38</xdr:row>
      <xdr:rowOff>25400</xdr:rowOff>
    </xdr:to>
    <xdr:sp macro="" textlink="">
      <xdr:nvSpPr>
        <xdr:cNvPr id="93" name="円/楕円 92"/>
        <xdr:cNvSpPr/>
      </xdr:nvSpPr>
      <xdr:spPr>
        <a:xfrm>
          <a:off x="2159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10177</xdr:rowOff>
    </xdr:from>
    <xdr:ext cx="762000" cy="259045"/>
    <xdr:sp macro="" textlink="">
      <xdr:nvSpPr>
        <xdr:cNvPr id="94" name="テキスト ボックス 93"/>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26.2</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65315</xdr:rowOff>
    </xdr:from>
    <xdr:to>
      <xdr:col>1</xdr:col>
      <xdr:colOff>676275</xdr:colOff>
      <xdr:row>38</xdr:row>
      <xdr:rowOff>166915</xdr:rowOff>
    </xdr:to>
    <xdr:sp macro="" textlink="">
      <xdr:nvSpPr>
        <xdr:cNvPr id="95" name="円/楕円 94"/>
        <xdr:cNvSpPr/>
      </xdr:nvSpPr>
      <xdr:spPr>
        <a:xfrm>
          <a:off x="1270000" y="65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151692</xdr:rowOff>
    </xdr:from>
    <xdr:ext cx="762000" cy="259045"/>
    <xdr:sp macro="" textlink="">
      <xdr:nvSpPr>
        <xdr:cNvPr id="96" name="テキスト ボックス 95"/>
        <xdr:cNvSpPr txBox="1"/>
      </xdr:nvSpPr>
      <xdr:spPr>
        <a:xfrm>
          <a:off x="939800" y="666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物件費の経常経費充当一般財源等における比率は</a:t>
          </a:r>
          <a:r>
            <a:rPr kumimoji="1" lang="ja-JP" altLang="en-US" sz="1300">
              <a:solidFill>
                <a:schemeClr val="dk1"/>
              </a:solidFill>
              <a:effectLst/>
              <a:latin typeface="+mn-lt"/>
              <a:ea typeface="+mn-ea"/>
              <a:cs typeface="+mn-cs"/>
            </a:rPr>
            <a:t>０．２</a:t>
          </a:r>
          <a:r>
            <a:rPr kumimoji="1" lang="ja-JP" altLang="ja-JP" sz="1300">
              <a:solidFill>
                <a:schemeClr val="dk1"/>
              </a:solidFill>
              <a:effectLst/>
              <a:latin typeface="+mn-lt"/>
              <a:ea typeface="+mn-ea"/>
              <a:cs typeface="+mn-cs"/>
            </a:rPr>
            <a:t>ポイント上昇しています。</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リサイクルセンターや最終処分場</a:t>
          </a:r>
          <a:r>
            <a:rPr kumimoji="1" lang="ja-JP" altLang="ja-JP" sz="1300">
              <a:solidFill>
                <a:schemeClr val="dk1"/>
              </a:solidFill>
              <a:effectLst/>
              <a:latin typeface="+mn-lt"/>
              <a:ea typeface="+mn-ea"/>
              <a:cs typeface="+mn-cs"/>
            </a:rPr>
            <a:t>の</a:t>
          </a:r>
          <a:r>
            <a:rPr kumimoji="1" lang="ja-JP" altLang="en-US" sz="1300">
              <a:solidFill>
                <a:schemeClr val="dk1"/>
              </a:solidFill>
              <a:effectLst/>
              <a:latin typeface="+mn-lt"/>
              <a:ea typeface="+mn-ea"/>
              <a:cs typeface="+mn-cs"/>
            </a:rPr>
            <a:t>供用開始</a:t>
          </a:r>
          <a:r>
            <a:rPr kumimoji="1" lang="ja-JP" altLang="ja-JP" sz="1300">
              <a:solidFill>
                <a:schemeClr val="dk1"/>
              </a:solidFill>
              <a:effectLst/>
              <a:latin typeface="+mn-lt"/>
              <a:ea typeface="+mn-ea"/>
              <a:cs typeface="+mn-cs"/>
            </a:rPr>
            <a:t>による委託料の増などによるものです。</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市町村合併等により保有する施設が多い状況ですが、公共施設の在り方を見直す中で、施設の統廃合を図り、維持管理経費の縮減に繋げていきます。</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74422</xdr:rowOff>
    </xdr:from>
    <xdr:to>
      <xdr:col>24</xdr:col>
      <xdr:colOff>31750</xdr:colOff>
      <xdr:row>19</xdr:row>
      <xdr:rowOff>124714</xdr:rowOff>
    </xdr:to>
    <xdr:cxnSp macro="">
      <xdr:nvCxnSpPr>
        <xdr:cNvPr id="122" name="直線コネクタ 121"/>
        <xdr:cNvCxnSpPr/>
      </xdr:nvCxnSpPr>
      <xdr:spPr>
        <a:xfrm flipV="1">
          <a:off x="16510000" y="2303272"/>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19</xdr:row>
      <xdr:rowOff>96791</xdr:rowOff>
    </xdr:from>
    <xdr:ext cx="762000" cy="259045"/>
    <xdr:sp macro="" textlink="">
      <xdr:nvSpPr>
        <xdr:cNvPr id="123" name="物件費最小値テキスト"/>
        <xdr:cNvSpPr txBox="1"/>
      </xdr:nvSpPr>
      <xdr:spPr>
        <a:xfrm>
          <a:off x="16598900" y="335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33.7</a:t>
          </a:r>
          <a:endParaRPr kumimoji="1" lang="ja-JP" altLang="en-US" sz="1000" b="1">
            <a:latin typeface="ＭＳ Ｐゴシック"/>
          </a:endParaRPr>
        </a:p>
      </xdr:txBody>
    </xdr:sp>
    <xdr:clientData/>
  </xdr:oneCellAnchor>
  <xdr:twoCellAnchor>
    <xdr:from>
      <xdr:col>23</xdr:col>
      <xdr:colOff>628650</xdr:colOff>
      <xdr:row>19</xdr:row>
      <xdr:rowOff>124714</xdr:rowOff>
    </xdr:from>
    <xdr:to>
      <xdr:col>24</xdr:col>
      <xdr:colOff>120650</xdr:colOff>
      <xdr:row>19</xdr:row>
      <xdr:rowOff>124714</xdr:rowOff>
    </xdr:to>
    <xdr:cxnSp macro="">
      <xdr:nvCxnSpPr>
        <xdr:cNvPr id="124" name="直線コネクタ 123"/>
        <xdr:cNvCxnSpPr/>
      </xdr:nvCxnSpPr>
      <xdr:spPr>
        <a:xfrm>
          <a:off x="16421100" y="338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160799</xdr:rowOff>
    </xdr:from>
    <xdr:ext cx="762000" cy="259045"/>
    <xdr:sp macro="" textlink="">
      <xdr:nvSpPr>
        <xdr:cNvPr id="125" name="物件費最大値テキスト"/>
        <xdr:cNvSpPr txBox="1"/>
      </xdr:nvSpPr>
      <xdr:spPr>
        <a:xfrm>
          <a:off x="16598900" y="204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628650</xdr:colOff>
      <xdr:row>13</xdr:row>
      <xdr:rowOff>74422</xdr:rowOff>
    </xdr:from>
    <xdr:to>
      <xdr:col>24</xdr:col>
      <xdr:colOff>120650</xdr:colOff>
      <xdr:row>13</xdr:row>
      <xdr:rowOff>74422</xdr:rowOff>
    </xdr:to>
    <xdr:cxnSp macro="">
      <xdr:nvCxnSpPr>
        <xdr:cNvPr id="126" name="直線コネクタ 125"/>
        <xdr:cNvCxnSpPr/>
      </xdr:nvCxnSpPr>
      <xdr:spPr>
        <a:xfrm>
          <a:off x="16421100" y="230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161290</xdr:rowOff>
    </xdr:from>
    <xdr:to>
      <xdr:col>24</xdr:col>
      <xdr:colOff>31750</xdr:colOff>
      <xdr:row>15</xdr:row>
      <xdr:rowOff>170434</xdr:rowOff>
    </xdr:to>
    <xdr:cxnSp macro="">
      <xdr:nvCxnSpPr>
        <xdr:cNvPr id="127" name="直線コネクタ 126"/>
        <xdr:cNvCxnSpPr/>
      </xdr:nvCxnSpPr>
      <xdr:spPr>
        <a:xfrm>
          <a:off x="15671800" y="273304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53865</xdr:rowOff>
    </xdr:from>
    <xdr:ext cx="762000" cy="259045"/>
    <xdr:sp macro="" textlink="">
      <xdr:nvSpPr>
        <xdr:cNvPr id="128" name="物件費平均値テキスト"/>
        <xdr:cNvSpPr txBox="1"/>
      </xdr:nvSpPr>
      <xdr:spPr>
        <a:xfrm>
          <a:off x="16598900" y="2454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37338</xdr:rowOff>
    </xdr:from>
    <xdr:to>
      <xdr:col>24</xdr:col>
      <xdr:colOff>82550</xdr:colOff>
      <xdr:row>15</xdr:row>
      <xdr:rowOff>138938</xdr:rowOff>
    </xdr:to>
    <xdr:sp macro="" textlink="">
      <xdr:nvSpPr>
        <xdr:cNvPr id="129" name="フローチャート : 判断 128"/>
        <xdr:cNvSpPr/>
      </xdr:nvSpPr>
      <xdr:spPr>
        <a:xfrm>
          <a:off x="164592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106426</xdr:rowOff>
    </xdr:from>
    <xdr:to>
      <xdr:col>22</xdr:col>
      <xdr:colOff>565150</xdr:colOff>
      <xdr:row>15</xdr:row>
      <xdr:rowOff>161290</xdr:rowOff>
    </xdr:to>
    <xdr:cxnSp macro="">
      <xdr:nvCxnSpPr>
        <xdr:cNvPr id="130" name="直線コネクタ 129"/>
        <xdr:cNvCxnSpPr/>
      </xdr:nvCxnSpPr>
      <xdr:spPr>
        <a:xfrm>
          <a:off x="14782800" y="267817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14</xdr:row>
      <xdr:rowOff>167640</xdr:rowOff>
    </xdr:from>
    <xdr:to>
      <xdr:col>22</xdr:col>
      <xdr:colOff>615950</xdr:colOff>
      <xdr:row>15</xdr:row>
      <xdr:rowOff>97790</xdr:rowOff>
    </xdr:to>
    <xdr:sp macro="" textlink="">
      <xdr:nvSpPr>
        <xdr:cNvPr id="131" name="フローチャート : 判断 130"/>
        <xdr:cNvSpPr/>
      </xdr:nvSpPr>
      <xdr:spPr>
        <a:xfrm>
          <a:off x="15621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107967</xdr:rowOff>
    </xdr:from>
    <xdr:ext cx="736600" cy="259045"/>
    <xdr:sp macro="" textlink="">
      <xdr:nvSpPr>
        <xdr:cNvPr id="132" name="テキスト ボックス 131"/>
        <xdr:cNvSpPr txBox="1"/>
      </xdr:nvSpPr>
      <xdr:spPr>
        <a:xfrm>
          <a:off x="15290800" y="233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106426</xdr:rowOff>
    </xdr:from>
    <xdr:to>
      <xdr:col>21</xdr:col>
      <xdr:colOff>361950</xdr:colOff>
      <xdr:row>15</xdr:row>
      <xdr:rowOff>115570</xdr:rowOff>
    </xdr:to>
    <xdr:cxnSp macro="">
      <xdr:nvCxnSpPr>
        <xdr:cNvPr id="133" name="直線コネクタ 132"/>
        <xdr:cNvCxnSpPr/>
      </xdr:nvCxnSpPr>
      <xdr:spPr>
        <a:xfrm flipV="1">
          <a:off x="13893800" y="26781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14</xdr:row>
      <xdr:rowOff>131064</xdr:rowOff>
    </xdr:from>
    <xdr:to>
      <xdr:col>21</xdr:col>
      <xdr:colOff>412750</xdr:colOff>
      <xdr:row>15</xdr:row>
      <xdr:rowOff>61214</xdr:rowOff>
    </xdr:to>
    <xdr:sp macro="" textlink="">
      <xdr:nvSpPr>
        <xdr:cNvPr id="134" name="フローチャート : 判断 133"/>
        <xdr:cNvSpPr/>
      </xdr:nvSpPr>
      <xdr:spPr>
        <a:xfrm>
          <a:off x="147320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71391</xdr:rowOff>
    </xdr:from>
    <xdr:ext cx="762000" cy="259045"/>
    <xdr:sp macro="" textlink="">
      <xdr:nvSpPr>
        <xdr:cNvPr id="135" name="テキスト ボックス 134"/>
        <xdr:cNvSpPr txBox="1"/>
      </xdr:nvSpPr>
      <xdr:spPr>
        <a:xfrm>
          <a:off x="14401800" y="230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101854</xdr:rowOff>
    </xdr:from>
    <xdr:to>
      <xdr:col>20</xdr:col>
      <xdr:colOff>158750</xdr:colOff>
      <xdr:row>15</xdr:row>
      <xdr:rowOff>115570</xdr:rowOff>
    </xdr:to>
    <xdr:cxnSp macro="">
      <xdr:nvCxnSpPr>
        <xdr:cNvPr id="136" name="直線コネクタ 135"/>
        <xdr:cNvCxnSpPr/>
      </xdr:nvCxnSpPr>
      <xdr:spPr>
        <a:xfrm>
          <a:off x="13004800" y="26736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112776</xdr:rowOff>
    </xdr:from>
    <xdr:to>
      <xdr:col>20</xdr:col>
      <xdr:colOff>209550</xdr:colOff>
      <xdr:row>15</xdr:row>
      <xdr:rowOff>42926</xdr:rowOff>
    </xdr:to>
    <xdr:sp macro="" textlink="">
      <xdr:nvSpPr>
        <xdr:cNvPr id="137" name="フローチャート : 判断 136"/>
        <xdr:cNvSpPr/>
      </xdr:nvSpPr>
      <xdr:spPr>
        <a:xfrm>
          <a:off x="13843000" y="251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53103</xdr:rowOff>
    </xdr:from>
    <xdr:ext cx="762000" cy="259045"/>
    <xdr:sp macro="" textlink="">
      <xdr:nvSpPr>
        <xdr:cNvPr id="138" name="テキスト ボックス 137"/>
        <xdr:cNvSpPr txBox="1"/>
      </xdr:nvSpPr>
      <xdr:spPr>
        <a:xfrm>
          <a:off x="13512800" y="228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89916</xdr:rowOff>
    </xdr:from>
    <xdr:to>
      <xdr:col>19</xdr:col>
      <xdr:colOff>6350</xdr:colOff>
      <xdr:row>15</xdr:row>
      <xdr:rowOff>20066</xdr:rowOff>
    </xdr:to>
    <xdr:sp macro="" textlink="">
      <xdr:nvSpPr>
        <xdr:cNvPr id="139" name="フローチャート : 判断 138"/>
        <xdr:cNvSpPr/>
      </xdr:nvSpPr>
      <xdr:spPr>
        <a:xfrm>
          <a:off x="12954000" y="249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30243</xdr:rowOff>
    </xdr:from>
    <xdr:ext cx="762000" cy="259045"/>
    <xdr:sp macro="" textlink="">
      <xdr:nvSpPr>
        <xdr:cNvPr id="140" name="テキスト ボックス 139"/>
        <xdr:cNvSpPr txBox="1"/>
      </xdr:nvSpPr>
      <xdr:spPr>
        <a:xfrm>
          <a:off x="12623800" y="225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119634</xdr:rowOff>
    </xdr:from>
    <xdr:to>
      <xdr:col>24</xdr:col>
      <xdr:colOff>82550</xdr:colOff>
      <xdr:row>16</xdr:row>
      <xdr:rowOff>49784</xdr:rowOff>
    </xdr:to>
    <xdr:sp macro="" textlink="">
      <xdr:nvSpPr>
        <xdr:cNvPr id="146" name="円/楕円 145"/>
        <xdr:cNvSpPr/>
      </xdr:nvSpPr>
      <xdr:spPr>
        <a:xfrm>
          <a:off x="16459200" y="269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91711</xdr:rowOff>
    </xdr:from>
    <xdr:ext cx="762000" cy="259045"/>
    <xdr:sp macro="" textlink="">
      <xdr:nvSpPr>
        <xdr:cNvPr id="147" name="物件費該当値テキスト"/>
        <xdr:cNvSpPr txBox="1"/>
      </xdr:nvSpPr>
      <xdr:spPr>
        <a:xfrm>
          <a:off x="16598900" y="266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110490</xdr:rowOff>
    </xdr:from>
    <xdr:to>
      <xdr:col>22</xdr:col>
      <xdr:colOff>615950</xdr:colOff>
      <xdr:row>16</xdr:row>
      <xdr:rowOff>40640</xdr:rowOff>
    </xdr:to>
    <xdr:sp macro="" textlink="">
      <xdr:nvSpPr>
        <xdr:cNvPr id="148" name="円/楕円 147"/>
        <xdr:cNvSpPr/>
      </xdr:nvSpPr>
      <xdr:spPr>
        <a:xfrm>
          <a:off x="15621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25417</xdr:rowOff>
    </xdr:from>
    <xdr:ext cx="736600" cy="259045"/>
    <xdr:sp macro="" textlink="">
      <xdr:nvSpPr>
        <xdr:cNvPr id="149" name="テキスト ボックス 148"/>
        <xdr:cNvSpPr txBox="1"/>
      </xdr:nvSpPr>
      <xdr:spPr>
        <a:xfrm>
          <a:off x="15290800" y="276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55626</xdr:rowOff>
    </xdr:from>
    <xdr:to>
      <xdr:col>21</xdr:col>
      <xdr:colOff>412750</xdr:colOff>
      <xdr:row>15</xdr:row>
      <xdr:rowOff>157226</xdr:rowOff>
    </xdr:to>
    <xdr:sp macro="" textlink="">
      <xdr:nvSpPr>
        <xdr:cNvPr id="150" name="円/楕円 149"/>
        <xdr:cNvSpPr/>
      </xdr:nvSpPr>
      <xdr:spPr>
        <a:xfrm>
          <a:off x="14732000" y="262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142003</xdr:rowOff>
    </xdr:from>
    <xdr:ext cx="762000" cy="259045"/>
    <xdr:sp macro="" textlink="">
      <xdr:nvSpPr>
        <xdr:cNvPr id="151" name="テキスト ボックス 150"/>
        <xdr:cNvSpPr txBox="1"/>
      </xdr:nvSpPr>
      <xdr:spPr>
        <a:xfrm>
          <a:off x="14401800" y="271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64770</xdr:rowOff>
    </xdr:from>
    <xdr:to>
      <xdr:col>20</xdr:col>
      <xdr:colOff>209550</xdr:colOff>
      <xdr:row>15</xdr:row>
      <xdr:rowOff>166370</xdr:rowOff>
    </xdr:to>
    <xdr:sp macro="" textlink="">
      <xdr:nvSpPr>
        <xdr:cNvPr id="152" name="円/楕円 151"/>
        <xdr:cNvSpPr/>
      </xdr:nvSpPr>
      <xdr:spPr>
        <a:xfrm>
          <a:off x="13843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151147</xdr:rowOff>
    </xdr:from>
    <xdr:ext cx="762000" cy="259045"/>
    <xdr:sp macro="" textlink="">
      <xdr:nvSpPr>
        <xdr:cNvPr id="153" name="テキスト ボックス 152"/>
        <xdr:cNvSpPr txBox="1"/>
      </xdr:nvSpPr>
      <xdr:spPr>
        <a:xfrm>
          <a:off x="13512800" y="27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51054</xdr:rowOff>
    </xdr:from>
    <xdr:to>
      <xdr:col>19</xdr:col>
      <xdr:colOff>6350</xdr:colOff>
      <xdr:row>15</xdr:row>
      <xdr:rowOff>152654</xdr:rowOff>
    </xdr:to>
    <xdr:sp macro="" textlink="">
      <xdr:nvSpPr>
        <xdr:cNvPr id="154" name="円/楕円 153"/>
        <xdr:cNvSpPr/>
      </xdr:nvSpPr>
      <xdr:spPr>
        <a:xfrm>
          <a:off x="12954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137431</xdr:rowOff>
    </xdr:from>
    <xdr:ext cx="762000" cy="259045"/>
    <xdr:sp macro="" textlink="">
      <xdr:nvSpPr>
        <xdr:cNvPr id="155" name="テキスト ボックス 154"/>
        <xdr:cNvSpPr txBox="1"/>
      </xdr:nvSpPr>
      <xdr:spPr>
        <a:xfrm>
          <a:off x="12623800" y="270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扶助費の経常</a:t>
          </a:r>
          <a:r>
            <a:rPr kumimoji="1" lang="ja-JP" altLang="en-US" sz="1300">
              <a:solidFill>
                <a:schemeClr val="dk1"/>
              </a:solidFill>
              <a:effectLst/>
              <a:latin typeface="+mn-lt"/>
              <a:ea typeface="+mn-ea"/>
              <a:cs typeface="+mn-cs"/>
            </a:rPr>
            <a:t>収支</a:t>
          </a:r>
          <a:r>
            <a:rPr kumimoji="1" lang="ja-JP" altLang="ja-JP" sz="1300">
              <a:solidFill>
                <a:schemeClr val="dk1"/>
              </a:solidFill>
              <a:effectLst/>
              <a:latin typeface="+mn-lt"/>
              <a:ea typeface="+mn-ea"/>
              <a:cs typeface="+mn-cs"/>
            </a:rPr>
            <a:t>比率は</a:t>
          </a:r>
          <a:r>
            <a:rPr kumimoji="1" lang="ja-JP" altLang="en-US" sz="1300">
              <a:solidFill>
                <a:schemeClr val="dk1"/>
              </a:solidFill>
              <a:effectLst/>
              <a:latin typeface="+mn-lt"/>
              <a:ea typeface="+mn-ea"/>
              <a:cs typeface="+mn-cs"/>
            </a:rPr>
            <a:t>０．４</a:t>
          </a:r>
          <a:r>
            <a:rPr kumimoji="1" lang="ja-JP" altLang="ja-JP" sz="1300">
              <a:solidFill>
                <a:schemeClr val="dk1"/>
              </a:solidFill>
              <a:effectLst/>
              <a:latin typeface="+mn-lt"/>
              <a:ea typeface="+mn-ea"/>
              <a:cs typeface="+mn-cs"/>
            </a:rPr>
            <a:t>ポイント上昇し</a:t>
          </a:r>
          <a:r>
            <a:rPr kumimoji="1" lang="ja-JP" altLang="en-US" sz="1300">
              <a:solidFill>
                <a:schemeClr val="dk1"/>
              </a:solidFill>
              <a:effectLst/>
              <a:latin typeface="+mn-lt"/>
              <a:ea typeface="+mn-ea"/>
              <a:cs typeface="+mn-cs"/>
            </a:rPr>
            <a:t>ました。これは、</a:t>
          </a:r>
          <a:r>
            <a:rPr kumimoji="1" lang="ja-JP" altLang="ja-JP" sz="1300">
              <a:solidFill>
                <a:schemeClr val="dk1"/>
              </a:solidFill>
              <a:effectLst/>
              <a:latin typeface="+mn-lt"/>
              <a:ea typeface="+mn-ea"/>
              <a:cs typeface="+mn-cs"/>
            </a:rPr>
            <a:t>障害者総合支援法関係事業や障害者福祉事業の増額などが上昇傾向の要因となっていますが、主な要因は、臨時福祉給付金給付事業の実施によるものです。</a:t>
          </a:r>
          <a:endParaRPr lang="ja-JP" altLang="ja-JP" sz="13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扶助費は、平成２５年度以降上昇傾向にありますが、類似団体平均よりも低い水準となっています</a:t>
          </a:r>
          <a:r>
            <a:rPr kumimoji="1" lang="ja-JP" altLang="ja-JP" sz="1300">
              <a:solidFill>
                <a:schemeClr val="dk1"/>
              </a:solidFill>
              <a:effectLst/>
              <a:latin typeface="+mn-lt"/>
              <a:ea typeface="+mn-ea"/>
              <a:cs typeface="+mn-cs"/>
            </a:rPr>
            <a:t>。</a:t>
          </a:r>
          <a:endParaRPr lang="ja-JP" altLang="ja-JP" sz="1300">
            <a:effectLst/>
          </a:endParaRPr>
        </a:p>
        <a:p>
          <a:r>
            <a:rPr kumimoji="1" lang="ja-JP" altLang="en-US" sz="1300">
              <a:solidFill>
                <a:schemeClr val="dk1"/>
              </a:solidFill>
              <a:effectLst/>
              <a:latin typeface="+mn-lt"/>
              <a:ea typeface="+mn-ea"/>
              <a:cs typeface="+mn-cs"/>
            </a:rPr>
            <a:t>　</a:t>
          </a:r>
          <a:endParaRPr kumimoji="1" lang="en-US" altLang="ja-JP" sz="1300">
            <a:solidFill>
              <a:schemeClr val="dk1"/>
            </a:solidFill>
            <a:effectLst/>
            <a:latin typeface="+mn-lt"/>
            <a:ea typeface="+mn-ea"/>
            <a:cs typeface="+mn-cs"/>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151493</xdr:rowOff>
    </xdr:from>
    <xdr:to>
      <xdr:col>7</xdr:col>
      <xdr:colOff>15875</xdr:colOff>
      <xdr:row>61</xdr:row>
      <xdr:rowOff>4535</xdr:rowOff>
    </xdr:to>
    <xdr:cxnSp macro="">
      <xdr:nvCxnSpPr>
        <xdr:cNvPr id="185" name="直線コネクタ 184"/>
        <xdr:cNvCxnSpPr/>
      </xdr:nvCxnSpPr>
      <xdr:spPr>
        <a:xfrm flipV="1">
          <a:off x="4826000" y="9238343"/>
          <a:ext cx="0" cy="1224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148062</xdr:rowOff>
    </xdr:from>
    <xdr:ext cx="762000" cy="259045"/>
    <xdr:sp macro="" textlink="">
      <xdr:nvSpPr>
        <xdr:cNvPr id="186" name="扶助費最小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a:t>
          </a:r>
          <a:endParaRPr kumimoji="1" lang="ja-JP" altLang="en-US" sz="1000" b="1">
            <a:latin typeface="ＭＳ Ｐゴシック"/>
          </a:endParaRPr>
        </a:p>
      </xdr:txBody>
    </xdr:sp>
    <xdr:clientData/>
  </xdr:oneCellAnchor>
  <xdr:twoCellAnchor>
    <xdr:from>
      <xdr:col>6</xdr:col>
      <xdr:colOff>612775</xdr:colOff>
      <xdr:row>61</xdr:row>
      <xdr:rowOff>4535</xdr:rowOff>
    </xdr:from>
    <xdr:to>
      <xdr:col>7</xdr:col>
      <xdr:colOff>104775</xdr:colOff>
      <xdr:row>61</xdr:row>
      <xdr:rowOff>4535</xdr:rowOff>
    </xdr:to>
    <xdr:cxnSp macro="">
      <xdr:nvCxnSpPr>
        <xdr:cNvPr id="187" name="直線コネクタ 186"/>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66420</xdr:rowOff>
    </xdr:from>
    <xdr:ext cx="762000" cy="259045"/>
    <xdr:sp macro="" textlink="">
      <xdr:nvSpPr>
        <xdr:cNvPr id="188" name="扶助費最大値テキスト"/>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53</xdr:row>
      <xdr:rowOff>151493</xdr:rowOff>
    </xdr:from>
    <xdr:to>
      <xdr:col>7</xdr:col>
      <xdr:colOff>104775</xdr:colOff>
      <xdr:row>53</xdr:row>
      <xdr:rowOff>151493</xdr:rowOff>
    </xdr:to>
    <xdr:cxnSp macro="">
      <xdr:nvCxnSpPr>
        <xdr:cNvPr id="189" name="直線コネクタ 188"/>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135165</xdr:rowOff>
    </xdr:from>
    <xdr:to>
      <xdr:col>7</xdr:col>
      <xdr:colOff>15875</xdr:colOff>
      <xdr:row>54</xdr:row>
      <xdr:rowOff>29028</xdr:rowOff>
    </xdr:to>
    <xdr:cxnSp macro="">
      <xdr:nvCxnSpPr>
        <xdr:cNvPr id="190" name="直線コネクタ 189"/>
        <xdr:cNvCxnSpPr/>
      </xdr:nvCxnSpPr>
      <xdr:spPr>
        <a:xfrm>
          <a:off x="3987800" y="92220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57</xdr:row>
      <xdr:rowOff>121755</xdr:rowOff>
    </xdr:from>
    <xdr:ext cx="762000" cy="259045"/>
    <xdr:sp macro="" textlink="">
      <xdr:nvSpPr>
        <xdr:cNvPr id="191" name="扶助費平均値テキスト"/>
        <xdr:cNvSpPr txBox="1"/>
      </xdr:nvSpPr>
      <xdr:spPr>
        <a:xfrm>
          <a:off x="4914900" y="989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149678</xdr:rowOff>
    </xdr:from>
    <xdr:to>
      <xdr:col>7</xdr:col>
      <xdr:colOff>66675</xdr:colOff>
      <xdr:row>58</xdr:row>
      <xdr:rowOff>79828</xdr:rowOff>
    </xdr:to>
    <xdr:sp macro="" textlink="">
      <xdr:nvSpPr>
        <xdr:cNvPr id="192" name="フローチャート : 判断 191"/>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86178</xdr:rowOff>
    </xdr:from>
    <xdr:to>
      <xdr:col>5</xdr:col>
      <xdr:colOff>549275</xdr:colOff>
      <xdr:row>53</xdr:row>
      <xdr:rowOff>135165</xdr:rowOff>
    </xdr:to>
    <xdr:cxnSp macro="">
      <xdr:nvCxnSpPr>
        <xdr:cNvPr id="193" name="直線コネクタ 192"/>
        <xdr:cNvCxnSpPr/>
      </xdr:nvCxnSpPr>
      <xdr:spPr>
        <a:xfrm>
          <a:off x="3098800" y="91730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35378</xdr:rowOff>
    </xdr:from>
    <xdr:to>
      <xdr:col>5</xdr:col>
      <xdr:colOff>600075</xdr:colOff>
      <xdr:row>57</xdr:row>
      <xdr:rowOff>136978</xdr:rowOff>
    </xdr:to>
    <xdr:sp macro="" textlink="">
      <xdr:nvSpPr>
        <xdr:cNvPr id="194" name="フローチャート : 判断 193"/>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121755</xdr:rowOff>
    </xdr:from>
    <xdr:ext cx="736600" cy="259045"/>
    <xdr:sp macro="" textlink="">
      <xdr:nvSpPr>
        <xdr:cNvPr id="195" name="テキスト ボックス 194"/>
        <xdr:cNvSpPr txBox="1"/>
      </xdr:nvSpPr>
      <xdr:spPr>
        <a:xfrm>
          <a:off x="3606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4535</xdr:rowOff>
    </xdr:from>
    <xdr:to>
      <xdr:col>4</xdr:col>
      <xdr:colOff>346075</xdr:colOff>
      <xdr:row>53</xdr:row>
      <xdr:rowOff>86178</xdr:rowOff>
    </xdr:to>
    <xdr:cxnSp macro="">
      <xdr:nvCxnSpPr>
        <xdr:cNvPr id="196" name="直線コネクタ 195"/>
        <xdr:cNvCxnSpPr/>
      </xdr:nvCxnSpPr>
      <xdr:spPr>
        <a:xfrm>
          <a:off x="2209800" y="90913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125185</xdr:rowOff>
    </xdr:from>
    <xdr:to>
      <xdr:col>4</xdr:col>
      <xdr:colOff>396875</xdr:colOff>
      <xdr:row>57</xdr:row>
      <xdr:rowOff>55335</xdr:rowOff>
    </xdr:to>
    <xdr:sp macro="" textlink="">
      <xdr:nvSpPr>
        <xdr:cNvPr id="197" name="フローチャート : 判断 196"/>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40112</xdr:rowOff>
    </xdr:from>
    <xdr:ext cx="762000" cy="259045"/>
    <xdr:sp macro="" textlink="">
      <xdr:nvSpPr>
        <xdr:cNvPr id="198" name="テキスト ボックス 197"/>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4535</xdr:rowOff>
    </xdr:from>
    <xdr:to>
      <xdr:col>3</xdr:col>
      <xdr:colOff>142875</xdr:colOff>
      <xdr:row>54</xdr:row>
      <xdr:rowOff>12700</xdr:rowOff>
    </xdr:to>
    <xdr:cxnSp macro="">
      <xdr:nvCxnSpPr>
        <xdr:cNvPr id="199" name="直線コネクタ 198"/>
        <xdr:cNvCxnSpPr/>
      </xdr:nvCxnSpPr>
      <xdr:spPr>
        <a:xfrm flipV="1">
          <a:off x="1320800" y="9091385"/>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27215</xdr:rowOff>
    </xdr:from>
    <xdr:to>
      <xdr:col>3</xdr:col>
      <xdr:colOff>193675</xdr:colOff>
      <xdr:row>56</xdr:row>
      <xdr:rowOff>128815</xdr:rowOff>
    </xdr:to>
    <xdr:sp macro="" textlink="">
      <xdr:nvSpPr>
        <xdr:cNvPr id="200" name="フローチャート : 判断 199"/>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113592</xdr:rowOff>
    </xdr:from>
    <xdr:ext cx="762000" cy="259045"/>
    <xdr:sp macro="" textlink="">
      <xdr:nvSpPr>
        <xdr:cNvPr id="201" name="テキスト ボックス 200"/>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27215</xdr:rowOff>
    </xdr:from>
    <xdr:to>
      <xdr:col>1</xdr:col>
      <xdr:colOff>676275</xdr:colOff>
      <xdr:row>56</xdr:row>
      <xdr:rowOff>128815</xdr:rowOff>
    </xdr:to>
    <xdr:sp macro="" textlink="">
      <xdr:nvSpPr>
        <xdr:cNvPr id="202" name="フローチャート : 判断 201"/>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113592</xdr:rowOff>
    </xdr:from>
    <xdr:ext cx="762000" cy="259045"/>
    <xdr:sp macro="" textlink="">
      <xdr:nvSpPr>
        <xdr:cNvPr id="203" name="テキスト ボックス 202"/>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53</xdr:row>
      <xdr:rowOff>149678</xdr:rowOff>
    </xdr:from>
    <xdr:to>
      <xdr:col>7</xdr:col>
      <xdr:colOff>66675</xdr:colOff>
      <xdr:row>54</xdr:row>
      <xdr:rowOff>79828</xdr:rowOff>
    </xdr:to>
    <xdr:sp macro="" textlink="">
      <xdr:nvSpPr>
        <xdr:cNvPr id="209" name="円/楕円 208"/>
        <xdr:cNvSpPr/>
      </xdr:nvSpPr>
      <xdr:spPr>
        <a:xfrm>
          <a:off x="47752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58255</xdr:rowOff>
    </xdr:from>
    <xdr:ext cx="762000" cy="259045"/>
    <xdr:sp macro="" textlink="">
      <xdr:nvSpPr>
        <xdr:cNvPr id="210" name="扶助費該当値テキスト"/>
        <xdr:cNvSpPr txBox="1"/>
      </xdr:nvSpPr>
      <xdr:spPr>
        <a:xfrm>
          <a:off x="4914900" y="914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84365</xdr:rowOff>
    </xdr:from>
    <xdr:to>
      <xdr:col>5</xdr:col>
      <xdr:colOff>600075</xdr:colOff>
      <xdr:row>54</xdr:row>
      <xdr:rowOff>14515</xdr:rowOff>
    </xdr:to>
    <xdr:sp macro="" textlink="">
      <xdr:nvSpPr>
        <xdr:cNvPr id="211" name="円/楕円 210"/>
        <xdr:cNvSpPr/>
      </xdr:nvSpPr>
      <xdr:spPr>
        <a:xfrm>
          <a:off x="3937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24692</xdr:rowOff>
    </xdr:from>
    <xdr:ext cx="736600" cy="259045"/>
    <xdr:sp macro="" textlink="">
      <xdr:nvSpPr>
        <xdr:cNvPr id="212" name="テキスト ボックス 211"/>
        <xdr:cNvSpPr txBox="1"/>
      </xdr:nvSpPr>
      <xdr:spPr>
        <a:xfrm>
          <a:off x="3606800" y="894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35378</xdr:rowOff>
    </xdr:from>
    <xdr:to>
      <xdr:col>4</xdr:col>
      <xdr:colOff>396875</xdr:colOff>
      <xdr:row>53</xdr:row>
      <xdr:rowOff>136978</xdr:rowOff>
    </xdr:to>
    <xdr:sp macro="" textlink="">
      <xdr:nvSpPr>
        <xdr:cNvPr id="213" name="円/楕円 212"/>
        <xdr:cNvSpPr/>
      </xdr:nvSpPr>
      <xdr:spPr>
        <a:xfrm>
          <a:off x="3048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147155</xdr:rowOff>
    </xdr:from>
    <xdr:ext cx="762000" cy="259045"/>
    <xdr:sp macro="" textlink="">
      <xdr:nvSpPr>
        <xdr:cNvPr id="214" name="テキスト ボックス 213"/>
        <xdr:cNvSpPr txBox="1"/>
      </xdr:nvSpPr>
      <xdr:spPr>
        <a:xfrm>
          <a:off x="2717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3</xdr:col>
      <xdr:colOff>92075</xdr:colOff>
      <xdr:row>52</xdr:row>
      <xdr:rowOff>125185</xdr:rowOff>
    </xdr:from>
    <xdr:to>
      <xdr:col>3</xdr:col>
      <xdr:colOff>193675</xdr:colOff>
      <xdr:row>53</xdr:row>
      <xdr:rowOff>55335</xdr:rowOff>
    </xdr:to>
    <xdr:sp macro="" textlink="">
      <xdr:nvSpPr>
        <xdr:cNvPr id="215" name="円/楕円 214"/>
        <xdr:cNvSpPr/>
      </xdr:nvSpPr>
      <xdr:spPr>
        <a:xfrm>
          <a:off x="21590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65512</xdr:rowOff>
    </xdr:from>
    <xdr:ext cx="762000" cy="259045"/>
    <xdr:sp macro="" textlink="">
      <xdr:nvSpPr>
        <xdr:cNvPr id="216" name="テキスト ボックス 215"/>
        <xdr:cNvSpPr txBox="1"/>
      </xdr:nvSpPr>
      <xdr:spPr>
        <a:xfrm>
          <a:off x="1828800" y="880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133350</xdr:rowOff>
    </xdr:from>
    <xdr:to>
      <xdr:col>1</xdr:col>
      <xdr:colOff>676275</xdr:colOff>
      <xdr:row>54</xdr:row>
      <xdr:rowOff>63500</xdr:rowOff>
    </xdr:to>
    <xdr:sp macro="" textlink="">
      <xdr:nvSpPr>
        <xdr:cNvPr id="217" name="円/楕円 216"/>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73677</xdr:rowOff>
    </xdr:from>
    <xdr:ext cx="762000" cy="259045"/>
    <xdr:sp macro="" textlink="">
      <xdr:nvSpPr>
        <xdr:cNvPr id="218" name="テキスト ボックス 217"/>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mn-lt"/>
              <a:ea typeface="+mn-ea"/>
              <a:cs typeface="+mn-cs"/>
            </a:rPr>
            <a:t>　その他に係る経常収支</a:t>
          </a:r>
          <a:r>
            <a:rPr kumimoji="1" lang="ja-JP" altLang="ja-JP" sz="1300">
              <a:solidFill>
                <a:schemeClr val="dk1"/>
              </a:solidFill>
              <a:effectLst/>
              <a:latin typeface="+mn-lt"/>
              <a:ea typeface="+mn-ea"/>
              <a:cs typeface="+mn-cs"/>
            </a:rPr>
            <a:t>については、平成２７年度に、これまで繰出金分析であった下水道事業への繰出金を下水道事業会計の法適用に伴い補助費として分析した結果大幅な</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となりました。</a:t>
          </a:r>
          <a:r>
            <a:rPr kumimoji="1" lang="ja-JP" altLang="en-US" sz="1300">
              <a:solidFill>
                <a:schemeClr val="dk1"/>
              </a:solidFill>
              <a:effectLst/>
              <a:latin typeface="+mn-lt"/>
              <a:ea typeface="+mn-ea"/>
              <a:cs typeface="+mn-cs"/>
            </a:rPr>
            <a:t>平成２８年度は、市営浄化槽整備事業の増額などによる繰出金に係る経常経費充当一般財源等の増により、前年度比０．８ポイント上昇していますが、類似団体の平均より１．２ポイント下回っています。</a:t>
          </a:r>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50800</xdr:rowOff>
    </xdr:from>
    <xdr:to>
      <xdr:col>24</xdr:col>
      <xdr:colOff>31750</xdr:colOff>
      <xdr:row>61</xdr:row>
      <xdr:rowOff>6350</xdr:rowOff>
    </xdr:to>
    <xdr:cxnSp macro="">
      <xdr:nvCxnSpPr>
        <xdr:cNvPr id="246" name="直線コネクタ 245"/>
        <xdr:cNvCxnSpPr/>
      </xdr:nvCxnSpPr>
      <xdr:spPr>
        <a:xfrm flipV="1">
          <a:off x="16510000" y="89662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149877</xdr:rowOff>
    </xdr:from>
    <xdr:ext cx="762000" cy="259045"/>
    <xdr:sp macro="" textlink="">
      <xdr:nvSpPr>
        <xdr:cNvPr id="247" name="その他最小値テキスト"/>
        <xdr:cNvSpPr txBox="1"/>
      </xdr:nvSpPr>
      <xdr:spPr>
        <a:xfrm>
          <a:off x="165989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628650</xdr:colOff>
      <xdr:row>61</xdr:row>
      <xdr:rowOff>6350</xdr:rowOff>
    </xdr:from>
    <xdr:to>
      <xdr:col>24</xdr:col>
      <xdr:colOff>120650</xdr:colOff>
      <xdr:row>61</xdr:row>
      <xdr:rowOff>6350</xdr:rowOff>
    </xdr:to>
    <xdr:cxnSp macro="">
      <xdr:nvCxnSpPr>
        <xdr:cNvPr id="248" name="直線コネクタ 247"/>
        <xdr:cNvCxnSpPr/>
      </xdr:nvCxnSpPr>
      <xdr:spPr>
        <a:xfrm>
          <a:off x="16421100" y="1046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137177</xdr:rowOff>
    </xdr:from>
    <xdr:ext cx="762000" cy="259045"/>
    <xdr:sp macro="" textlink="">
      <xdr:nvSpPr>
        <xdr:cNvPr id="249"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23</xdr:col>
      <xdr:colOff>628650</xdr:colOff>
      <xdr:row>52</xdr:row>
      <xdr:rowOff>50800</xdr:rowOff>
    </xdr:from>
    <xdr:to>
      <xdr:col>24</xdr:col>
      <xdr:colOff>120650</xdr:colOff>
      <xdr:row>52</xdr:row>
      <xdr:rowOff>50800</xdr:rowOff>
    </xdr:to>
    <xdr:cxnSp macro="">
      <xdr:nvCxnSpPr>
        <xdr:cNvPr id="250" name="直線コネクタ 249"/>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127000</xdr:rowOff>
    </xdr:from>
    <xdr:to>
      <xdr:col>24</xdr:col>
      <xdr:colOff>31750</xdr:colOff>
      <xdr:row>55</xdr:row>
      <xdr:rowOff>57150</xdr:rowOff>
    </xdr:to>
    <xdr:cxnSp macro="">
      <xdr:nvCxnSpPr>
        <xdr:cNvPr id="251" name="直線コネクタ 250"/>
        <xdr:cNvCxnSpPr/>
      </xdr:nvCxnSpPr>
      <xdr:spPr>
        <a:xfrm>
          <a:off x="15671800" y="93853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130827</xdr:rowOff>
    </xdr:from>
    <xdr:ext cx="762000" cy="259045"/>
    <xdr:sp macro="" textlink="">
      <xdr:nvSpPr>
        <xdr:cNvPr id="252" name="その他平均値テキスト"/>
        <xdr:cNvSpPr txBox="1"/>
      </xdr:nvSpPr>
      <xdr:spPr>
        <a:xfrm>
          <a:off x="16598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158750</xdr:rowOff>
    </xdr:from>
    <xdr:to>
      <xdr:col>24</xdr:col>
      <xdr:colOff>82550</xdr:colOff>
      <xdr:row>56</xdr:row>
      <xdr:rowOff>88900</xdr:rowOff>
    </xdr:to>
    <xdr:sp macro="" textlink="">
      <xdr:nvSpPr>
        <xdr:cNvPr id="253" name="フローチャート : 判断 252"/>
        <xdr:cNvSpPr/>
      </xdr:nvSpPr>
      <xdr:spPr>
        <a:xfrm>
          <a:off x="164592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127000</xdr:rowOff>
    </xdr:from>
    <xdr:to>
      <xdr:col>22</xdr:col>
      <xdr:colOff>565150</xdr:colOff>
      <xdr:row>59</xdr:row>
      <xdr:rowOff>82550</xdr:rowOff>
    </xdr:to>
    <xdr:cxnSp macro="">
      <xdr:nvCxnSpPr>
        <xdr:cNvPr id="254" name="直線コネクタ 253"/>
        <xdr:cNvCxnSpPr/>
      </xdr:nvCxnSpPr>
      <xdr:spPr>
        <a:xfrm flipV="1">
          <a:off x="14782800" y="9385300"/>
          <a:ext cx="889000" cy="81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133350</xdr:rowOff>
    </xdr:from>
    <xdr:to>
      <xdr:col>22</xdr:col>
      <xdr:colOff>615950</xdr:colOff>
      <xdr:row>56</xdr:row>
      <xdr:rowOff>63500</xdr:rowOff>
    </xdr:to>
    <xdr:sp macro="" textlink="">
      <xdr:nvSpPr>
        <xdr:cNvPr id="255" name="フローチャート : 判断 254"/>
        <xdr:cNvSpPr/>
      </xdr:nvSpPr>
      <xdr:spPr>
        <a:xfrm>
          <a:off x="15621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48277</xdr:rowOff>
    </xdr:from>
    <xdr:ext cx="736600" cy="259045"/>
    <xdr:sp macro="" textlink="">
      <xdr:nvSpPr>
        <xdr:cNvPr id="256" name="テキスト ボックス 255"/>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20</xdr:col>
      <xdr:colOff>158750</xdr:colOff>
      <xdr:row>59</xdr:row>
      <xdr:rowOff>69850</xdr:rowOff>
    </xdr:from>
    <xdr:to>
      <xdr:col>21</xdr:col>
      <xdr:colOff>361950</xdr:colOff>
      <xdr:row>59</xdr:row>
      <xdr:rowOff>82550</xdr:rowOff>
    </xdr:to>
    <xdr:cxnSp macro="">
      <xdr:nvCxnSpPr>
        <xdr:cNvPr id="257" name="直線コネクタ 256"/>
        <xdr:cNvCxnSpPr/>
      </xdr:nvCxnSpPr>
      <xdr:spPr>
        <a:xfrm>
          <a:off x="13893800" y="10185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158750</xdr:rowOff>
    </xdr:from>
    <xdr:to>
      <xdr:col>21</xdr:col>
      <xdr:colOff>412750</xdr:colOff>
      <xdr:row>56</xdr:row>
      <xdr:rowOff>88900</xdr:rowOff>
    </xdr:to>
    <xdr:sp macro="" textlink="">
      <xdr:nvSpPr>
        <xdr:cNvPr id="258" name="フローチャート : 判断 257"/>
        <xdr:cNvSpPr/>
      </xdr:nvSpPr>
      <xdr:spPr>
        <a:xfrm>
          <a:off x="14732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99077</xdr:rowOff>
    </xdr:from>
    <xdr:ext cx="762000" cy="259045"/>
    <xdr:sp macro="" textlink="">
      <xdr:nvSpPr>
        <xdr:cNvPr id="259" name="テキスト ボックス 258"/>
        <xdr:cNvSpPr txBox="1"/>
      </xdr:nvSpPr>
      <xdr:spPr>
        <a:xfrm>
          <a:off x="14401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139700</xdr:rowOff>
    </xdr:from>
    <xdr:to>
      <xdr:col>20</xdr:col>
      <xdr:colOff>158750</xdr:colOff>
      <xdr:row>59</xdr:row>
      <xdr:rowOff>69850</xdr:rowOff>
    </xdr:to>
    <xdr:cxnSp macro="">
      <xdr:nvCxnSpPr>
        <xdr:cNvPr id="260" name="直線コネクタ 259"/>
        <xdr:cNvCxnSpPr/>
      </xdr:nvCxnSpPr>
      <xdr:spPr>
        <a:xfrm>
          <a:off x="13004800" y="10083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95250</xdr:rowOff>
    </xdr:from>
    <xdr:to>
      <xdr:col>20</xdr:col>
      <xdr:colOff>209550</xdr:colOff>
      <xdr:row>56</xdr:row>
      <xdr:rowOff>25400</xdr:rowOff>
    </xdr:to>
    <xdr:sp macro="" textlink="">
      <xdr:nvSpPr>
        <xdr:cNvPr id="261" name="フローチャート : 判断 260"/>
        <xdr:cNvSpPr/>
      </xdr:nvSpPr>
      <xdr:spPr>
        <a:xfrm>
          <a:off x="13843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35577</xdr:rowOff>
    </xdr:from>
    <xdr:ext cx="762000" cy="259045"/>
    <xdr:sp macro="" textlink="">
      <xdr:nvSpPr>
        <xdr:cNvPr id="262" name="テキスト ボックス 261"/>
        <xdr:cNvSpPr txBox="1"/>
      </xdr:nvSpPr>
      <xdr:spPr>
        <a:xfrm>
          <a:off x="13512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69850</xdr:rowOff>
    </xdr:from>
    <xdr:to>
      <xdr:col>19</xdr:col>
      <xdr:colOff>6350</xdr:colOff>
      <xdr:row>56</xdr:row>
      <xdr:rowOff>0</xdr:rowOff>
    </xdr:to>
    <xdr:sp macro="" textlink="">
      <xdr:nvSpPr>
        <xdr:cNvPr id="263" name="フローチャート : 判断 262"/>
        <xdr:cNvSpPr/>
      </xdr:nvSpPr>
      <xdr:spPr>
        <a:xfrm>
          <a:off x="12954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10177</xdr:rowOff>
    </xdr:from>
    <xdr:ext cx="762000" cy="259045"/>
    <xdr:sp macro="" textlink="">
      <xdr:nvSpPr>
        <xdr:cNvPr id="264" name="テキスト ボックス 263"/>
        <xdr:cNvSpPr txBox="1"/>
      </xdr:nvSpPr>
      <xdr:spPr>
        <a:xfrm>
          <a:off x="12623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6350</xdr:rowOff>
    </xdr:from>
    <xdr:to>
      <xdr:col>24</xdr:col>
      <xdr:colOff>82550</xdr:colOff>
      <xdr:row>55</xdr:row>
      <xdr:rowOff>107950</xdr:rowOff>
    </xdr:to>
    <xdr:sp macro="" textlink="">
      <xdr:nvSpPr>
        <xdr:cNvPr id="270" name="円/楕円 269"/>
        <xdr:cNvSpPr/>
      </xdr:nvSpPr>
      <xdr:spPr>
        <a:xfrm>
          <a:off x="164592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22877</xdr:rowOff>
    </xdr:from>
    <xdr:ext cx="762000" cy="259045"/>
    <xdr:sp macro="" textlink="">
      <xdr:nvSpPr>
        <xdr:cNvPr id="271" name="その他該当値テキスト"/>
        <xdr:cNvSpPr txBox="1"/>
      </xdr:nvSpPr>
      <xdr:spPr>
        <a:xfrm>
          <a:off x="165989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76200</xdr:rowOff>
    </xdr:from>
    <xdr:to>
      <xdr:col>22</xdr:col>
      <xdr:colOff>615950</xdr:colOff>
      <xdr:row>55</xdr:row>
      <xdr:rowOff>6350</xdr:rowOff>
    </xdr:to>
    <xdr:sp macro="" textlink="">
      <xdr:nvSpPr>
        <xdr:cNvPr id="272" name="円/楕円 271"/>
        <xdr:cNvSpPr/>
      </xdr:nvSpPr>
      <xdr:spPr>
        <a:xfrm>
          <a:off x="15621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16527</xdr:rowOff>
    </xdr:from>
    <xdr:ext cx="736600" cy="259045"/>
    <xdr:sp macro="" textlink="">
      <xdr:nvSpPr>
        <xdr:cNvPr id="273" name="テキスト ボックス 272"/>
        <xdr:cNvSpPr txBox="1"/>
      </xdr:nvSpPr>
      <xdr:spPr>
        <a:xfrm>
          <a:off x="15290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21</xdr:col>
      <xdr:colOff>311150</xdr:colOff>
      <xdr:row>59</xdr:row>
      <xdr:rowOff>31750</xdr:rowOff>
    </xdr:from>
    <xdr:to>
      <xdr:col>21</xdr:col>
      <xdr:colOff>412750</xdr:colOff>
      <xdr:row>59</xdr:row>
      <xdr:rowOff>133350</xdr:rowOff>
    </xdr:to>
    <xdr:sp macro="" textlink="">
      <xdr:nvSpPr>
        <xdr:cNvPr id="274" name="円/楕円 273"/>
        <xdr:cNvSpPr/>
      </xdr:nvSpPr>
      <xdr:spPr>
        <a:xfrm>
          <a:off x="14732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118127</xdr:rowOff>
    </xdr:from>
    <xdr:ext cx="762000" cy="259045"/>
    <xdr:sp macro="" textlink="">
      <xdr:nvSpPr>
        <xdr:cNvPr id="275" name="テキスト ボックス 274"/>
        <xdr:cNvSpPr txBox="1"/>
      </xdr:nvSpPr>
      <xdr:spPr>
        <a:xfrm>
          <a:off x="14401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20</xdr:col>
      <xdr:colOff>107950</xdr:colOff>
      <xdr:row>59</xdr:row>
      <xdr:rowOff>19050</xdr:rowOff>
    </xdr:from>
    <xdr:to>
      <xdr:col>20</xdr:col>
      <xdr:colOff>209550</xdr:colOff>
      <xdr:row>59</xdr:row>
      <xdr:rowOff>120650</xdr:rowOff>
    </xdr:to>
    <xdr:sp macro="" textlink="">
      <xdr:nvSpPr>
        <xdr:cNvPr id="276" name="円/楕円 275"/>
        <xdr:cNvSpPr/>
      </xdr:nvSpPr>
      <xdr:spPr>
        <a:xfrm>
          <a:off x="13843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105427</xdr:rowOff>
    </xdr:from>
    <xdr:ext cx="762000" cy="259045"/>
    <xdr:sp macro="" textlink="">
      <xdr:nvSpPr>
        <xdr:cNvPr id="277" name="テキスト ボックス 276"/>
        <xdr:cNvSpPr txBox="1"/>
      </xdr:nvSpPr>
      <xdr:spPr>
        <a:xfrm>
          <a:off x="13512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88900</xdr:rowOff>
    </xdr:from>
    <xdr:to>
      <xdr:col>19</xdr:col>
      <xdr:colOff>6350</xdr:colOff>
      <xdr:row>59</xdr:row>
      <xdr:rowOff>19050</xdr:rowOff>
    </xdr:to>
    <xdr:sp macro="" textlink="">
      <xdr:nvSpPr>
        <xdr:cNvPr id="278" name="円/楕円 277"/>
        <xdr:cNvSpPr/>
      </xdr:nvSpPr>
      <xdr:spPr>
        <a:xfrm>
          <a:off x="12954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3827</xdr:rowOff>
    </xdr:from>
    <xdr:ext cx="762000" cy="259045"/>
    <xdr:sp macro="" textlink="">
      <xdr:nvSpPr>
        <xdr:cNvPr id="279" name="テキスト ボックス 278"/>
        <xdr:cNvSpPr txBox="1"/>
      </xdr:nvSpPr>
      <xdr:spPr>
        <a:xfrm>
          <a:off x="12623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a:rPr>
            <a:t>　</a:t>
          </a:r>
          <a:r>
            <a:rPr kumimoji="1" lang="ja-JP" altLang="en-US" sz="1200">
              <a:solidFill>
                <a:schemeClr val="dk1"/>
              </a:solidFill>
              <a:effectLst/>
              <a:latin typeface="+mn-lt"/>
              <a:ea typeface="+mn-ea"/>
              <a:cs typeface="+mn-cs"/>
            </a:rPr>
            <a:t>平成２８年度は、</a:t>
          </a:r>
          <a:r>
            <a:rPr kumimoji="1" lang="ja-JP" altLang="en-US" sz="1200">
              <a:latin typeface="ＭＳ Ｐゴシック"/>
            </a:rPr>
            <a:t>下水道事業への繰出金などの減少により約３億８千万円の減額となりましたが、</a:t>
          </a:r>
          <a:r>
            <a:rPr kumimoji="1" lang="ja-JP" altLang="ja-JP" sz="1200">
              <a:solidFill>
                <a:schemeClr val="dk1"/>
              </a:solidFill>
              <a:effectLst/>
              <a:latin typeface="+mn-lt"/>
              <a:ea typeface="+mn-ea"/>
              <a:cs typeface="+mn-cs"/>
            </a:rPr>
            <a:t>経常経費及び経常収入の総額が減少したことにより、</a:t>
          </a:r>
          <a:r>
            <a:rPr kumimoji="1" lang="ja-JP" altLang="en-US" sz="1200">
              <a:solidFill>
                <a:schemeClr val="dk1"/>
              </a:solidFill>
              <a:effectLst/>
              <a:latin typeface="+mn-lt"/>
              <a:ea typeface="+mn-ea"/>
              <a:cs typeface="+mn-cs"/>
            </a:rPr>
            <a:t>補助費等</a:t>
          </a:r>
          <a:r>
            <a:rPr kumimoji="1" lang="ja-JP" altLang="ja-JP" sz="1200">
              <a:solidFill>
                <a:schemeClr val="dk1"/>
              </a:solidFill>
              <a:effectLst/>
              <a:latin typeface="+mn-lt"/>
              <a:ea typeface="+mn-ea"/>
              <a:cs typeface="+mn-cs"/>
            </a:rPr>
            <a:t>の経常</a:t>
          </a:r>
          <a:r>
            <a:rPr kumimoji="1" lang="ja-JP" altLang="en-US" sz="1200">
              <a:solidFill>
                <a:schemeClr val="dk1"/>
              </a:solidFill>
              <a:effectLst/>
              <a:latin typeface="+mn-lt"/>
              <a:ea typeface="+mn-ea"/>
              <a:cs typeface="+mn-cs"/>
            </a:rPr>
            <a:t>収支</a:t>
          </a:r>
          <a:r>
            <a:rPr kumimoji="1" lang="ja-JP" altLang="ja-JP" sz="1200">
              <a:solidFill>
                <a:schemeClr val="dk1"/>
              </a:solidFill>
              <a:effectLst/>
              <a:latin typeface="+mn-lt"/>
              <a:ea typeface="+mn-ea"/>
              <a:cs typeface="+mn-cs"/>
            </a:rPr>
            <a:t>比率は０．</a:t>
          </a:r>
          <a:r>
            <a:rPr kumimoji="1" lang="ja-JP" altLang="en-US" sz="1200">
              <a:solidFill>
                <a:schemeClr val="dk1"/>
              </a:solidFill>
              <a:effectLst/>
              <a:latin typeface="+mn-lt"/>
              <a:ea typeface="+mn-ea"/>
              <a:cs typeface="+mn-cs"/>
            </a:rPr>
            <a:t>２</a:t>
          </a:r>
          <a:r>
            <a:rPr kumimoji="1" lang="ja-JP" altLang="ja-JP" sz="1200">
              <a:solidFill>
                <a:schemeClr val="dk1"/>
              </a:solidFill>
              <a:effectLst/>
              <a:latin typeface="+mn-lt"/>
              <a:ea typeface="+mn-ea"/>
              <a:cs typeface="+mn-cs"/>
            </a:rPr>
            <a:t>ポイント上昇し</a:t>
          </a:r>
          <a:r>
            <a:rPr kumimoji="1" lang="ja-JP" altLang="en-US" sz="1200">
              <a:solidFill>
                <a:schemeClr val="dk1"/>
              </a:solidFill>
              <a:effectLst/>
              <a:latin typeface="+mn-lt"/>
              <a:ea typeface="+mn-ea"/>
              <a:cs typeface="+mn-cs"/>
            </a:rPr>
            <a:t>、類似団体平均より２．１ポイント上回っ</a:t>
          </a:r>
          <a:r>
            <a:rPr kumimoji="1" lang="ja-JP" altLang="ja-JP" sz="1200">
              <a:solidFill>
                <a:schemeClr val="dk1"/>
              </a:solidFill>
              <a:effectLst/>
              <a:latin typeface="+mn-lt"/>
              <a:ea typeface="+mn-ea"/>
              <a:cs typeface="+mn-cs"/>
            </a:rPr>
            <a:t>ています。</a:t>
          </a:r>
          <a:endParaRPr kumimoji="1" lang="en-US" altLang="ja-JP" sz="12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高齢化により、介護給付負担金など高齢者に係る社会保障関係経費の増加傾向が続きますが、介護予防の推進等により経費縮減に努めます。</a:t>
          </a:r>
          <a:endParaRPr lang="ja-JP" altLang="ja-JP" sz="12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139700</xdr:rowOff>
    </xdr:from>
    <xdr:to>
      <xdr:col>24</xdr:col>
      <xdr:colOff>31750</xdr:colOff>
      <xdr:row>42</xdr:row>
      <xdr:rowOff>12700</xdr:rowOff>
    </xdr:to>
    <xdr:cxnSp macro="">
      <xdr:nvCxnSpPr>
        <xdr:cNvPr id="307" name="直線コネクタ 306"/>
        <xdr:cNvCxnSpPr/>
      </xdr:nvCxnSpPr>
      <xdr:spPr>
        <a:xfrm flipV="1">
          <a:off x="16510000" y="56261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156227</xdr:rowOff>
    </xdr:from>
    <xdr:ext cx="762000" cy="259045"/>
    <xdr:sp macro="" textlink="">
      <xdr:nvSpPr>
        <xdr:cNvPr id="308" name="補助費等最小値テキスト"/>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23</xdr:col>
      <xdr:colOff>628650</xdr:colOff>
      <xdr:row>42</xdr:row>
      <xdr:rowOff>12700</xdr:rowOff>
    </xdr:from>
    <xdr:to>
      <xdr:col>24</xdr:col>
      <xdr:colOff>120650</xdr:colOff>
      <xdr:row>42</xdr:row>
      <xdr:rowOff>12700</xdr:rowOff>
    </xdr:to>
    <xdr:cxnSp macro="">
      <xdr:nvCxnSpPr>
        <xdr:cNvPr id="309" name="直線コネクタ 308"/>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54627</xdr:rowOff>
    </xdr:from>
    <xdr:ext cx="762000" cy="259045"/>
    <xdr:sp macro="" textlink="">
      <xdr:nvSpPr>
        <xdr:cNvPr id="310" name="補助費等最大値テキスト"/>
        <xdr:cNvSpPr txBox="1"/>
      </xdr:nvSpPr>
      <xdr:spPr>
        <a:xfrm>
          <a:off x="165989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23</xdr:col>
      <xdr:colOff>628650</xdr:colOff>
      <xdr:row>32</xdr:row>
      <xdr:rowOff>139700</xdr:rowOff>
    </xdr:from>
    <xdr:to>
      <xdr:col>24</xdr:col>
      <xdr:colOff>120650</xdr:colOff>
      <xdr:row>32</xdr:row>
      <xdr:rowOff>139700</xdr:rowOff>
    </xdr:to>
    <xdr:cxnSp macro="">
      <xdr:nvCxnSpPr>
        <xdr:cNvPr id="311" name="直線コネクタ 310"/>
        <xdr:cNvCxnSpPr/>
      </xdr:nvCxnSpPr>
      <xdr:spPr>
        <a:xfrm>
          <a:off x="16421100" y="56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101600</xdr:rowOff>
    </xdr:from>
    <xdr:to>
      <xdr:col>24</xdr:col>
      <xdr:colOff>31750</xdr:colOff>
      <xdr:row>38</xdr:row>
      <xdr:rowOff>127000</xdr:rowOff>
    </xdr:to>
    <xdr:cxnSp macro="">
      <xdr:nvCxnSpPr>
        <xdr:cNvPr id="312" name="直線コネクタ 311"/>
        <xdr:cNvCxnSpPr/>
      </xdr:nvCxnSpPr>
      <xdr:spPr>
        <a:xfrm>
          <a:off x="15671800" y="66167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168927</xdr:rowOff>
    </xdr:from>
    <xdr:ext cx="762000" cy="259045"/>
    <xdr:sp macro="" textlink="">
      <xdr:nvSpPr>
        <xdr:cNvPr id="313" name="補助費等平均値テキスト"/>
        <xdr:cNvSpPr txBox="1"/>
      </xdr:nvSpPr>
      <xdr:spPr>
        <a:xfrm>
          <a:off x="16598900" y="6169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152400</xdr:rowOff>
    </xdr:from>
    <xdr:to>
      <xdr:col>24</xdr:col>
      <xdr:colOff>82550</xdr:colOff>
      <xdr:row>37</xdr:row>
      <xdr:rowOff>82550</xdr:rowOff>
    </xdr:to>
    <xdr:sp macro="" textlink="">
      <xdr:nvSpPr>
        <xdr:cNvPr id="314" name="フローチャート : 判断 313"/>
        <xdr:cNvSpPr/>
      </xdr:nvSpPr>
      <xdr:spPr>
        <a:xfrm>
          <a:off x="164592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33</xdr:row>
      <xdr:rowOff>146050</xdr:rowOff>
    </xdr:from>
    <xdr:to>
      <xdr:col>22</xdr:col>
      <xdr:colOff>565150</xdr:colOff>
      <xdr:row>38</xdr:row>
      <xdr:rowOff>101600</xdr:rowOff>
    </xdr:to>
    <xdr:cxnSp macro="">
      <xdr:nvCxnSpPr>
        <xdr:cNvPr id="315" name="直線コネクタ 314"/>
        <xdr:cNvCxnSpPr/>
      </xdr:nvCxnSpPr>
      <xdr:spPr>
        <a:xfrm>
          <a:off x="14782800" y="5803900"/>
          <a:ext cx="889000" cy="81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25400</xdr:rowOff>
    </xdr:from>
    <xdr:to>
      <xdr:col>22</xdr:col>
      <xdr:colOff>615950</xdr:colOff>
      <xdr:row>36</xdr:row>
      <xdr:rowOff>127000</xdr:rowOff>
    </xdr:to>
    <xdr:sp macro="" textlink="">
      <xdr:nvSpPr>
        <xdr:cNvPr id="316" name="フローチャート : 判断 315"/>
        <xdr:cNvSpPr/>
      </xdr:nvSpPr>
      <xdr:spPr>
        <a:xfrm>
          <a:off x="156210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137177</xdr:rowOff>
    </xdr:from>
    <xdr:ext cx="736600" cy="259045"/>
    <xdr:sp macro="" textlink="">
      <xdr:nvSpPr>
        <xdr:cNvPr id="317" name="テキスト ボックス 316"/>
        <xdr:cNvSpPr txBox="1"/>
      </xdr:nvSpPr>
      <xdr:spPr>
        <a:xfrm>
          <a:off x="15290800" y="596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20</xdr:col>
      <xdr:colOff>158750</xdr:colOff>
      <xdr:row>33</xdr:row>
      <xdr:rowOff>95250</xdr:rowOff>
    </xdr:from>
    <xdr:to>
      <xdr:col>21</xdr:col>
      <xdr:colOff>361950</xdr:colOff>
      <xdr:row>33</xdr:row>
      <xdr:rowOff>146050</xdr:rowOff>
    </xdr:to>
    <xdr:cxnSp macro="">
      <xdr:nvCxnSpPr>
        <xdr:cNvPr id="318" name="直線コネクタ 317"/>
        <xdr:cNvCxnSpPr/>
      </xdr:nvCxnSpPr>
      <xdr:spPr>
        <a:xfrm>
          <a:off x="13893800" y="5753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114300</xdr:rowOff>
    </xdr:from>
    <xdr:to>
      <xdr:col>21</xdr:col>
      <xdr:colOff>412750</xdr:colOff>
      <xdr:row>37</xdr:row>
      <xdr:rowOff>44450</xdr:rowOff>
    </xdr:to>
    <xdr:sp macro="" textlink="">
      <xdr:nvSpPr>
        <xdr:cNvPr id="319" name="フローチャート : 判断 318"/>
        <xdr:cNvSpPr/>
      </xdr:nvSpPr>
      <xdr:spPr>
        <a:xfrm>
          <a:off x="14732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29227</xdr:rowOff>
    </xdr:from>
    <xdr:ext cx="762000" cy="259045"/>
    <xdr:sp macro="" textlink="">
      <xdr:nvSpPr>
        <xdr:cNvPr id="320" name="テキスト ボックス 319"/>
        <xdr:cNvSpPr txBox="1"/>
      </xdr:nvSpPr>
      <xdr:spPr>
        <a:xfrm>
          <a:off x="14401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a:t>
          </a:r>
          <a:endParaRPr kumimoji="1" lang="ja-JP" altLang="en-US" sz="1000" b="1">
            <a:solidFill>
              <a:srgbClr val="000080"/>
            </a:solidFill>
            <a:latin typeface="ＭＳ Ｐゴシック"/>
          </a:endParaRPr>
        </a:p>
      </xdr:txBody>
    </xdr:sp>
    <xdr:clientData/>
  </xdr:oneCellAnchor>
  <xdr:twoCellAnchor>
    <xdr:from>
      <xdr:col>18</xdr:col>
      <xdr:colOff>641350</xdr:colOff>
      <xdr:row>33</xdr:row>
      <xdr:rowOff>95250</xdr:rowOff>
    </xdr:from>
    <xdr:to>
      <xdr:col>20</xdr:col>
      <xdr:colOff>158750</xdr:colOff>
      <xdr:row>33</xdr:row>
      <xdr:rowOff>95250</xdr:rowOff>
    </xdr:to>
    <xdr:cxnSp macro="">
      <xdr:nvCxnSpPr>
        <xdr:cNvPr id="321" name="直線コネクタ 320"/>
        <xdr:cNvCxnSpPr/>
      </xdr:nvCxnSpPr>
      <xdr:spPr>
        <a:xfrm>
          <a:off x="13004800" y="5753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139700</xdr:rowOff>
    </xdr:from>
    <xdr:to>
      <xdr:col>20</xdr:col>
      <xdr:colOff>209550</xdr:colOff>
      <xdr:row>37</xdr:row>
      <xdr:rowOff>69850</xdr:rowOff>
    </xdr:to>
    <xdr:sp macro="" textlink="">
      <xdr:nvSpPr>
        <xdr:cNvPr id="322" name="フローチャート : 判断 321"/>
        <xdr:cNvSpPr/>
      </xdr:nvSpPr>
      <xdr:spPr>
        <a:xfrm>
          <a:off x="13843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54627</xdr:rowOff>
    </xdr:from>
    <xdr:ext cx="762000" cy="259045"/>
    <xdr:sp macro="" textlink="">
      <xdr:nvSpPr>
        <xdr:cNvPr id="323" name="テキスト ボックス 322"/>
        <xdr:cNvSpPr txBox="1"/>
      </xdr:nvSpPr>
      <xdr:spPr>
        <a:xfrm>
          <a:off x="13512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139700</xdr:rowOff>
    </xdr:from>
    <xdr:to>
      <xdr:col>19</xdr:col>
      <xdr:colOff>6350</xdr:colOff>
      <xdr:row>37</xdr:row>
      <xdr:rowOff>69850</xdr:rowOff>
    </xdr:to>
    <xdr:sp macro="" textlink="">
      <xdr:nvSpPr>
        <xdr:cNvPr id="324" name="フローチャート : 判断 323"/>
        <xdr:cNvSpPr/>
      </xdr:nvSpPr>
      <xdr:spPr>
        <a:xfrm>
          <a:off x="12954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54627</xdr:rowOff>
    </xdr:from>
    <xdr:ext cx="762000" cy="259045"/>
    <xdr:sp macro="" textlink="">
      <xdr:nvSpPr>
        <xdr:cNvPr id="325" name="テキスト ボックス 324"/>
        <xdr:cNvSpPr txBox="1"/>
      </xdr:nvSpPr>
      <xdr:spPr>
        <a:xfrm>
          <a:off x="12623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38</xdr:row>
      <xdr:rowOff>76200</xdr:rowOff>
    </xdr:from>
    <xdr:to>
      <xdr:col>24</xdr:col>
      <xdr:colOff>82550</xdr:colOff>
      <xdr:row>39</xdr:row>
      <xdr:rowOff>6350</xdr:rowOff>
    </xdr:to>
    <xdr:sp macro="" textlink="">
      <xdr:nvSpPr>
        <xdr:cNvPr id="331" name="円/楕円 330"/>
        <xdr:cNvSpPr/>
      </xdr:nvSpPr>
      <xdr:spPr>
        <a:xfrm>
          <a:off x="16459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48277</xdr:rowOff>
    </xdr:from>
    <xdr:ext cx="762000" cy="259045"/>
    <xdr:sp macro="" textlink="">
      <xdr:nvSpPr>
        <xdr:cNvPr id="332" name="補助費等該当値テキスト"/>
        <xdr:cNvSpPr txBox="1"/>
      </xdr:nvSpPr>
      <xdr:spPr>
        <a:xfrm>
          <a:off x="16598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50800</xdr:rowOff>
    </xdr:from>
    <xdr:to>
      <xdr:col>22</xdr:col>
      <xdr:colOff>615950</xdr:colOff>
      <xdr:row>38</xdr:row>
      <xdr:rowOff>152400</xdr:rowOff>
    </xdr:to>
    <xdr:sp macro="" textlink="">
      <xdr:nvSpPr>
        <xdr:cNvPr id="333" name="円/楕円 332"/>
        <xdr:cNvSpPr/>
      </xdr:nvSpPr>
      <xdr:spPr>
        <a:xfrm>
          <a:off x="156210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137177</xdr:rowOff>
    </xdr:from>
    <xdr:ext cx="736600" cy="259045"/>
    <xdr:sp macro="" textlink="">
      <xdr:nvSpPr>
        <xdr:cNvPr id="334" name="テキスト ボックス 333"/>
        <xdr:cNvSpPr txBox="1"/>
      </xdr:nvSpPr>
      <xdr:spPr>
        <a:xfrm>
          <a:off x="15290800" y="6652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21</xdr:col>
      <xdr:colOff>311150</xdr:colOff>
      <xdr:row>33</xdr:row>
      <xdr:rowOff>95250</xdr:rowOff>
    </xdr:from>
    <xdr:to>
      <xdr:col>21</xdr:col>
      <xdr:colOff>412750</xdr:colOff>
      <xdr:row>34</xdr:row>
      <xdr:rowOff>25400</xdr:rowOff>
    </xdr:to>
    <xdr:sp macro="" textlink="">
      <xdr:nvSpPr>
        <xdr:cNvPr id="335" name="円/楕円 334"/>
        <xdr:cNvSpPr/>
      </xdr:nvSpPr>
      <xdr:spPr>
        <a:xfrm>
          <a:off x="14732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32</xdr:row>
      <xdr:rowOff>35577</xdr:rowOff>
    </xdr:from>
    <xdr:ext cx="762000" cy="259045"/>
    <xdr:sp macro="" textlink="">
      <xdr:nvSpPr>
        <xdr:cNvPr id="336" name="テキスト ボックス 335"/>
        <xdr:cNvSpPr txBox="1"/>
      </xdr:nvSpPr>
      <xdr:spPr>
        <a:xfrm>
          <a:off x="14401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20</xdr:col>
      <xdr:colOff>107950</xdr:colOff>
      <xdr:row>33</xdr:row>
      <xdr:rowOff>44450</xdr:rowOff>
    </xdr:from>
    <xdr:to>
      <xdr:col>20</xdr:col>
      <xdr:colOff>209550</xdr:colOff>
      <xdr:row>33</xdr:row>
      <xdr:rowOff>146050</xdr:rowOff>
    </xdr:to>
    <xdr:sp macro="" textlink="">
      <xdr:nvSpPr>
        <xdr:cNvPr id="337" name="円/楕円 336"/>
        <xdr:cNvSpPr/>
      </xdr:nvSpPr>
      <xdr:spPr>
        <a:xfrm>
          <a:off x="13843000" y="570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31</xdr:row>
      <xdr:rowOff>156227</xdr:rowOff>
    </xdr:from>
    <xdr:ext cx="762000" cy="259045"/>
    <xdr:sp macro="" textlink="">
      <xdr:nvSpPr>
        <xdr:cNvPr id="338" name="テキスト ボックス 337"/>
        <xdr:cNvSpPr txBox="1"/>
      </xdr:nvSpPr>
      <xdr:spPr>
        <a:xfrm>
          <a:off x="135128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18</xdr:col>
      <xdr:colOff>590550</xdr:colOff>
      <xdr:row>33</xdr:row>
      <xdr:rowOff>44450</xdr:rowOff>
    </xdr:from>
    <xdr:to>
      <xdr:col>19</xdr:col>
      <xdr:colOff>6350</xdr:colOff>
      <xdr:row>33</xdr:row>
      <xdr:rowOff>146050</xdr:rowOff>
    </xdr:to>
    <xdr:sp macro="" textlink="">
      <xdr:nvSpPr>
        <xdr:cNvPr id="339" name="円/楕円 338"/>
        <xdr:cNvSpPr/>
      </xdr:nvSpPr>
      <xdr:spPr>
        <a:xfrm>
          <a:off x="12954000" y="570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31</xdr:row>
      <xdr:rowOff>156227</xdr:rowOff>
    </xdr:from>
    <xdr:ext cx="762000" cy="259045"/>
    <xdr:sp macro="" textlink="">
      <xdr:nvSpPr>
        <xdr:cNvPr id="340" name="テキスト ボックス 339"/>
        <xdr:cNvSpPr txBox="1"/>
      </xdr:nvSpPr>
      <xdr:spPr>
        <a:xfrm>
          <a:off x="126238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市町村合併以後、</a:t>
          </a:r>
          <a:r>
            <a:rPr kumimoji="1" lang="ja-JP" altLang="en-US" sz="1300">
              <a:solidFill>
                <a:schemeClr val="dk1"/>
              </a:solidFill>
              <a:effectLst/>
              <a:latin typeface="+mn-lt"/>
              <a:ea typeface="+mn-ea"/>
              <a:cs typeface="+mn-cs"/>
            </a:rPr>
            <a:t>地方債を引き継いだことにより地方債残高が増加した影響、臨時財政特例債などの償還元金の増額により、</a:t>
          </a:r>
          <a:r>
            <a:rPr kumimoji="1" lang="ja-JP" altLang="ja-JP" sz="1300">
              <a:solidFill>
                <a:schemeClr val="dk1"/>
              </a:solidFill>
              <a:effectLst/>
              <a:latin typeface="+mn-lt"/>
              <a:ea typeface="+mn-ea"/>
              <a:cs typeface="+mn-cs"/>
            </a:rPr>
            <a:t>公債費の経常</a:t>
          </a:r>
          <a:r>
            <a:rPr kumimoji="1" lang="ja-JP" altLang="en-US" sz="1300">
              <a:solidFill>
                <a:schemeClr val="dk1"/>
              </a:solidFill>
              <a:effectLst/>
              <a:latin typeface="+mn-lt"/>
              <a:ea typeface="+mn-ea"/>
              <a:cs typeface="+mn-cs"/>
            </a:rPr>
            <a:t>収支</a:t>
          </a:r>
          <a:r>
            <a:rPr kumimoji="1" lang="ja-JP" altLang="ja-JP" sz="1300">
              <a:solidFill>
                <a:schemeClr val="dk1"/>
              </a:solidFill>
              <a:effectLst/>
              <a:latin typeface="+mn-lt"/>
              <a:ea typeface="+mn-ea"/>
              <a:cs typeface="+mn-cs"/>
            </a:rPr>
            <a:t>比率は０．８ポイント上昇し</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類似団体平均に比べて</a:t>
          </a:r>
          <a:r>
            <a:rPr kumimoji="1" lang="ja-JP" altLang="en-US" sz="1300">
              <a:solidFill>
                <a:schemeClr val="dk1"/>
              </a:solidFill>
              <a:effectLst/>
              <a:latin typeface="+mn-lt"/>
              <a:ea typeface="+mn-ea"/>
              <a:cs typeface="+mn-cs"/>
            </a:rPr>
            <a:t>１．２ポイント上回っ</a:t>
          </a:r>
          <a:r>
            <a:rPr kumimoji="1" lang="ja-JP" altLang="ja-JP" sz="1300">
              <a:solidFill>
                <a:schemeClr val="dk1"/>
              </a:solidFill>
              <a:effectLst/>
              <a:latin typeface="+mn-lt"/>
              <a:ea typeface="+mn-ea"/>
              <a:cs typeface="+mn-cs"/>
            </a:rPr>
            <a:t>ています</a:t>
          </a:r>
          <a:r>
            <a:rPr kumimoji="1" lang="ja-JP" altLang="en-US" sz="1300">
              <a:solidFill>
                <a:schemeClr val="dk1"/>
              </a:solidFill>
              <a:effectLst/>
              <a:latin typeface="+mn-lt"/>
              <a:ea typeface="+mn-ea"/>
              <a:cs typeface="+mn-cs"/>
            </a:rPr>
            <a:t>。</a:t>
          </a:r>
          <a:endParaRPr kumimoji="1" lang="en-US" altLang="ja-JP" sz="13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将来的には、大規模事業の実施に伴い増加するものと見込まれますが、できる限り</a:t>
          </a:r>
          <a:r>
            <a:rPr kumimoji="1" lang="ja-JP" altLang="ja-JP" sz="1300">
              <a:solidFill>
                <a:schemeClr val="dk1"/>
              </a:solidFill>
              <a:effectLst/>
              <a:latin typeface="+mn-lt"/>
              <a:ea typeface="+mn-ea"/>
              <a:cs typeface="+mn-cs"/>
            </a:rPr>
            <a:t>新規発行を抑制し公債費の償還に努め</a:t>
          </a:r>
          <a:r>
            <a:rPr kumimoji="1" lang="ja-JP" altLang="en-US" sz="1300">
              <a:solidFill>
                <a:schemeClr val="dk1"/>
              </a:solidFill>
              <a:effectLst/>
              <a:latin typeface="+mn-lt"/>
              <a:ea typeface="+mn-ea"/>
              <a:cs typeface="+mn-cs"/>
            </a:rPr>
            <a:t>ます。</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130810</xdr:rowOff>
    </xdr:from>
    <xdr:to>
      <xdr:col>7</xdr:col>
      <xdr:colOff>15875</xdr:colOff>
      <xdr:row>81</xdr:row>
      <xdr:rowOff>62230</xdr:rowOff>
    </xdr:to>
    <xdr:cxnSp macro="">
      <xdr:nvCxnSpPr>
        <xdr:cNvPr id="368" name="直線コネクタ 367"/>
        <xdr:cNvCxnSpPr/>
      </xdr:nvCxnSpPr>
      <xdr:spPr>
        <a:xfrm flipV="1">
          <a:off x="4826000" y="126466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34307</xdr:rowOff>
    </xdr:from>
    <xdr:ext cx="762000" cy="259045"/>
    <xdr:sp macro="" textlink="">
      <xdr:nvSpPr>
        <xdr:cNvPr id="369" name="公債費最小値テキスト"/>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6</xdr:col>
      <xdr:colOff>612775</xdr:colOff>
      <xdr:row>81</xdr:row>
      <xdr:rowOff>62230</xdr:rowOff>
    </xdr:from>
    <xdr:to>
      <xdr:col>7</xdr:col>
      <xdr:colOff>104775</xdr:colOff>
      <xdr:row>81</xdr:row>
      <xdr:rowOff>62230</xdr:rowOff>
    </xdr:to>
    <xdr:cxnSp macro="">
      <xdr:nvCxnSpPr>
        <xdr:cNvPr id="370" name="直線コネクタ 369"/>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45737</xdr:rowOff>
    </xdr:from>
    <xdr:ext cx="762000" cy="259045"/>
    <xdr:sp macro="" textlink="">
      <xdr:nvSpPr>
        <xdr:cNvPr id="371" name="公債費最大値テキスト"/>
        <xdr:cNvSpPr txBox="1"/>
      </xdr:nvSpPr>
      <xdr:spPr>
        <a:xfrm>
          <a:off x="4914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6</xdr:col>
      <xdr:colOff>612775</xdr:colOff>
      <xdr:row>73</xdr:row>
      <xdr:rowOff>130810</xdr:rowOff>
    </xdr:from>
    <xdr:to>
      <xdr:col>7</xdr:col>
      <xdr:colOff>104775</xdr:colOff>
      <xdr:row>73</xdr:row>
      <xdr:rowOff>130810</xdr:rowOff>
    </xdr:to>
    <xdr:cxnSp macro="">
      <xdr:nvCxnSpPr>
        <xdr:cNvPr id="372" name="直線コネクタ 371"/>
        <xdr:cNvCxnSpPr/>
      </xdr:nvCxnSpPr>
      <xdr:spPr>
        <a:xfrm>
          <a:off x="4737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134620</xdr:rowOff>
    </xdr:from>
    <xdr:to>
      <xdr:col>7</xdr:col>
      <xdr:colOff>15875</xdr:colOff>
      <xdr:row>77</xdr:row>
      <xdr:rowOff>24130</xdr:rowOff>
    </xdr:to>
    <xdr:cxnSp macro="">
      <xdr:nvCxnSpPr>
        <xdr:cNvPr id="373" name="直線コネクタ 372"/>
        <xdr:cNvCxnSpPr/>
      </xdr:nvCxnSpPr>
      <xdr:spPr>
        <a:xfrm>
          <a:off x="3987800" y="131648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69867</xdr:rowOff>
    </xdr:from>
    <xdr:ext cx="762000" cy="259045"/>
    <xdr:sp macro="" textlink="">
      <xdr:nvSpPr>
        <xdr:cNvPr id="374" name="公債費平均値テキスト"/>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53339</xdr:rowOff>
    </xdr:from>
    <xdr:to>
      <xdr:col>7</xdr:col>
      <xdr:colOff>66675</xdr:colOff>
      <xdr:row>76</xdr:row>
      <xdr:rowOff>154939</xdr:rowOff>
    </xdr:to>
    <xdr:sp macro="" textlink="">
      <xdr:nvSpPr>
        <xdr:cNvPr id="375" name="フローチャート : 判断 374"/>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134620</xdr:rowOff>
    </xdr:from>
    <xdr:to>
      <xdr:col>5</xdr:col>
      <xdr:colOff>549275</xdr:colOff>
      <xdr:row>77</xdr:row>
      <xdr:rowOff>115570</xdr:rowOff>
    </xdr:to>
    <xdr:cxnSp macro="">
      <xdr:nvCxnSpPr>
        <xdr:cNvPr id="376" name="直線コネクタ 375"/>
        <xdr:cNvCxnSpPr/>
      </xdr:nvCxnSpPr>
      <xdr:spPr>
        <a:xfrm flipV="1">
          <a:off x="3098800" y="131648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83820</xdr:rowOff>
    </xdr:from>
    <xdr:to>
      <xdr:col>5</xdr:col>
      <xdr:colOff>600075</xdr:colOff>
      <xdr:row>77</xdr:row>
      <xdr:rowOff>13970</xdr:rowOff>
    </xdr:to>
    <xdr:sp macro="" textlink="">
      <xdr:nvSpPr>
        <xdr:cNvPr id="377" name="フローチャート : 判断 376"/>
        <xdr:cNvSpPr/>
      </xdr:nvSpPr>
      <xdr:spPr>
        <a:xfrm>
          <a:off x="3937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24147</xdr:rowOff>
    </xdr:from>
    <xdr:ext cx="736600" cy="259045"/>
    <xdr:sp macro="" textlink="">
      <xdr:nvSpPr>
        <xdr:cNvPr id="378" name="テキスト ボックス 377"/>
        <xdr:cNvSpPr txBox="1"/>
      </xdr:nvSpPr>
      <xdr:spPr>
        <a:xfrm>
          <a:off x="3606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115570</xdr:rowOff>
    </xdr:from>
    <xdr:to>
      <xdr:col>4</xdr:col>
      <xdr:colOff>346075</xdr:colOff>
      <xdr:row>77</xdr:row>
      <xdr:rowOff>153670</xdr:rowOff>
    </xdr:to>
    <xdr:cxnSp macro="">
      <xdr:nvCxnSpPr>
        <xdr:cNvPr id="379" name="直線コネクタ 378"/>
        <xdr:cNvCxnSpPr/>
      </xdr:nvCxnSpPr>
      <xdr:spPr>
        <a:xfrm flipV="1">
          <a:off x="2209800" y="13317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26670</xdr:rowOff>
    </xdr:from>
    <xdr:to>
      <xdr:col>4</xdr:col>
      <xdr:colOff>396875</xdr:colOff>
      <xdr:row>77</xdr:row>
      <xdr:rowOff>128270</xdr:rowOff>
    </xdr:to>
    <xdr:sp macro="" textlink="">
      <xdr:nvSpPr>
        <xdr:cNvPr id="380" name="フローチャート : 判断 379"/>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138447</xdr:rowOff>
    </xdr:from>
    <xdr:ext cx="762000" cy="259045"/>
    <xdr:sp macro="" textlink="">
      <xdr:nvSpPr>
        <xdr:cNvPr id="381" name="テキスト ボックス 380"/>
        <xdr:cNvSpPr txBox="1"/>
      </xdr:nvSpPr>
      <xdr:spPr>
        <a:xfrm>
          <a:off x="2717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153670</xdr:rowOff>
    </xdr:from>
    <xdr:to>
      <xdr:col>3</xdr:col>
      <xdr:colOff>142875</xdr:colOff>
      <xdr:row>78</xdr:row>
      <xdr:rowOff>35561</xdr:rowOff>
    </xdr:to>
    <xdr:cxnSp macro="">
      <xdr:nvCxnSpPr>
        <xdr:cNvPr id="382" name="直線コネクタ 381"/>
        <xdr:cNvCxnSpPr/>
      </xdr:nvCxnSpPr>
      <xdr:spPr>
        <a:xfrm flipV="1">
          <a:off x="1320800" y="133553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49530</xdr:rowOff>
    </xdr:from>
    <xdr:to>
      <xdr:col>3</xdr:col>
      <xdr:colOff>193675</xdr:colOff>
      <xdr:row>77</xdr:row>
      <xdr:rowOff>151130</xdr:rowOff>
    </xdr:to>
    <xdr:sp macro="" textlink="">
      <xdr:nvSpPr>
        <xdr:cNvPr id="383" name="フローチャート : 判断 382"/>
        <xdr:cNvSpPr/>
      </xdr:nvSpPr>
      <xdr:spPr>
        <a:xfrm>
          <a:off x="2159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161307</xdr:rowOff>
    </xdr:from>
    <xdr:ext cx="762000" cy="259045"/>
    <xdr:sp macro="" textlink="">
      <xdr:nvSpPr>
        <xdr:cNvPr id="384" name="テキスト ボックス 383"/>
        <xdr:cNvSpPr txBox="1"/>
      </xdr:nvSpPr>
      <xdr:spPr>
        <a:xfrm>
          <a:off x="1828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87630</xdr:rowOff>
    </xdr:from>
    <xdr:to>
      <xdr:col>1</xdr:col>
      <xdr:colOff>676275</xdr:colOff>
      <xdr:row>78</xdr:row>
      <xdr:rowOff>17780</xdr:rowOff>
    </xdr:to>
    <xdr:sp macro="" textlink="">
      <xdr:nvSpPr>
        <xdr:cNvPr id="385" name="フローチャート : 判断 384"/>
        <xdr:cNvSpPr/>
      </xdr:nvSpPr>
      <xdr:spPr>
        <a:xfrm>
          <a:off x="1270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27957</xdr:rowOff>
    </xdr:from>
    <xdr:ext cx="762000" cy="259045"/>
    <xdr:sp macro="" textlink="">
      <xdr:nvSpPr>
        <xdr:cNvPr id="386" name="テキスト ボックス 385"/>
        <xdr:cNvSpPr txBox="1"/>
      </xdr:nvSpPr>
      <xdr:spPr>
        <a:xfrm>
          <a:off x="939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144780</xdr:rowOff>
    </xdr:from>
    <xdr:to>
      <xdr:col>7</xdr:col>
      <xdr:colOff>66675</xdr:colOff>
      <xdr:row>77</xdr:row>
      <xdr:rowOff>74930</xdr:rowOff>
    </xdr:to>
    <xdr:sp macro="" textlink="">
      <xdr:nvSpPr>
        <xdr:cNvPr id="392" name="円/楕円 391"/>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116857</xdr:rowOff>
    </xdr:from>
    <xdr:ext cx="762000" cy="259045"/>
    <xdr:sp macro="" textlink="">
      <xdr:nvSpPr>
        <xdr:cNvPr id="393" name="公債費該当値テキスト"/>
        <xdr:cNvSpPr txBox="1"/>
      </xdr:nvSpPr>
      <xdr:spPr>
        <a:xfrm>
          <a:off x="49149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83820</xdr:rowOff>
    </xdr:from>
    <xdr:to>
      <xdr:col>5</xdr:col>
      <xdr:colOff>600075</xdr:colOff>
      <xdr:row>77</xdr:row>
      <xdr:rowOff>13970</xdr:rowOff>
    </xdr:to>
    <xdr:sp macro="" textlink="">
      <xdr:nvSpPr>
        <xdr:cNvPr id="394" name="円/楕円 393"/>
        <xdr:cNvSpPr/>
      </xdr:nvSpPr>
      <xdr:spPr>
        <a:xfrm>
          <a:off x="3937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170197</xdr:rowOff>
    </xdr:from>
    <xdr:ext cx="736600" cy="259045"/>
    <xdr:sp macro="" textlink="">
      <xdr:nvSpPr>
        <xdr:cNvPr id="395" name="テキスト ボックス 394"/>
        <xdr:cNvSpPr txBox="1"/>
      </xdr:nvSpPr>
      <xdr:spPr>
        <a:xfrm>
          <a:off x="3606800" y="1320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64770</xdr:rowOff>
    </xdr:from>
    <xdr:to>
      <xdr:col>4</xdr:col>
      <xdr:colOff>396875</xdr:colOff>
      <xdr:row>77</xdr:row>
      <xdr:rowOff>166370</xdr:rowOff>
    </xdr:to>
    <xdr:sp macro="" textlink="">
      <xdr:nvSpPr>
        <xdr:cNvPr id="396" name="円/楕円 395"/>
        <xdr:cNvSpPr/>
      </xdr:nvSpPr>
      <xdr:spPr>
        <a:xfrm>
          <a:off x="3048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151147</xdr:rowOff>
    </xdr:from>
    <xdr:ext cx="762000" cy="259045"/>
    <xdr:sp macro="" textlink="">
      <xdr:nvSpPr>
        <xdr:cNvPr id="397" name="テキスト ボックス 396"/>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102870</xdr:rowOff>
    </xdr:from>
    <xdr:to>
      <xdr:col>3</xdr:col>
      <xdr:colOff>193675</xdr:colOff>
      <xdr:row>78</xdr:row>
      <xdr:rowOff>33020</xdr:rowOff>
    </xdr:to>
    <xdr:sp macro="" textlink="">
      <xdr:nvSpPr>
        <xdr:cNvPr id="398" name="円/楕円 397"/>
        <xdr:cNvSpPr/>
      </xdr:nvSpPr>
      <xdr:spPr>
        <a:xfrm>
          <a:off x="2159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17797</xdr:rowOff>
    </xdr:from>
    <xdr:ext cx="762000" cy="259045"/>
    <xdr:sp macro="" textlink="">
      <xdr:nvSpPr>
        <xdr:cNvPr id="399" name="テキスト ボックス 398"/>
        <xdr:cNvSpPr txBox="1"/>
      </xdr:nvSpPr>
      <xdr:spPr>
        <a:xfrm>
          <a:off x="1828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156211</xdr:rowOff>
    </xdr:from>
    <xdr:to>
      <xdr:col>1</xdr:col>
      <xdr:colOff>676275</xdr:colOff>
      <xdr:row>78</xdr:row>
      <xdr:rowOff>86361</xdr:rowOff>
    </xdr:to>
    <xdr:sp macro="" textlink="">
      <xdr:nvSpPr>
        <xdr:cNvPr id="400" name="円/楕円 399"/>
        <xdr:cNvSpPr/>
      </xdr:nvSpPr>
      <xdr:spPr>
        <a:xfrm>
          <a:off x="1270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71138</xdr:rowOff>
    </xdr:from>
    <xdr:ext cx="762000" cy="259045"/>
    <xdr:sp macro="" textlink="">
      <xdr:nvSpPr>
        <xdr:cNvPr id="401" name="テキスト ボックス 400"/>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公債費以外の経常</a:t>
          </a:r>
          <a:r>
            <a:rPr kumimoji="1" lang="ja-JP" altLang="en-US" sz="1300">
              <a:solidFill>
                <a:schemeClr val="dk1"/>
              </a:solidFill>
              <a:effectLst/>
              <a:latin typeface="+mn-lt"/>
              <a:ea typeface="+mn-ea"/>
              <a:cs typeface="+mn-cs"/>
            </a:rPr>
            <a:t>収支比率は２．５</a:t>
          </a:r>
          <a:r>
            <a:rPr kumimoji="1" lang="ja-JP" altLang="ja-JP" sz="1300">
              <a:solidFill>
                <a:schemeClr val="dk1"/>
              </a:solidFill>
              <a:effectLst/>
              <a:latin typeface="+mn-lt"/>
              <a:ea typeface="+mn-ea"/>
              <a:cs typeface="+mn-cs"/>
            </a:rPr>
            <a:t>ポイント上昇しています。</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公債費が増額となったものの</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扶助費なども増額となった</a:t>
          </a:r>
          <a:r>
            <a:rPr kumimoji="1" lang="ja-JP" altLang="ja-JP" sz="1300">
              <a:solidFill>
                <a:schemeClr val="dk1"/>
              </a:solidFill>
              <a:effectLst/>
              <a:latin typeface="+mn-lt"/>
              <a:ea typeface="+mn-ea"/>
              <a:cs typeface="+mn-cs"/>
            </a:rPr>
            <a:t>ことから総じて上昇したものです。</a:t>
          </a:r>
          <a:endParaRPr kumimoji="1" lang="en-US" altLang="ja-JP" sz="1300">
            <a:solidFill>
              <a:schemeClr val="dk1"/>
            </a:solidFill>
            <a:effectLst/>
            <a:latin typeface="+mn-lt"/>
            <a:ea typeface="+mn-ea"/>
            <a:cs typeface="+mn-cs"/>
          </a:endParaRPr>
        </a:p>
      </xdr:txBody>
    </xdr:sp>
    <xdr:clientData/>
  </xdr:twoCellAnchor>
  <xdr:oneCellAnchor>
    <xdr:from>
      <xdr:col>18</xdr:col>
      <xdr:colOff>44450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6" name="直線コネクタ 41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7" name="テキスト ボックス 41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8" name="直線コネクタ 41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9" name="テキスト ボックス 41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2" name="直線コネクタ 42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3" name="テキスト ボックス 42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4" name="直線コネクタ 42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5" name="テキスト ボックス 42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31750</xdr:rowOff>
    </xdr:from>
    <xdr:to>
      <xdr:col>24</xdr:col>
      <xdr:colOff>31750</xdr:colOff>
      <xdr:row>80</xdr:row>
      <xdr:rowOff>96520</xdr:rowOff>
    </xdr:to>
    <xdr:cxnSp macro="">
      <xdr:nvCxnSpPr>
        <xdr:cNvPr id="429" name="直線コネクタ 428"/>
        <xdr:cNvCxnSpPr/>
      </xdr:nvCxnSpPr>
      <xdr:spPr>
        <a:xfrm flipV="1">
          <a:off x="16510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68597</xdr:rowOff>
    </xdr:from>
    <xdr:ext cx="762000" cy="259045"/>
    <xdr:sp macro="" textlink="">
      <xdr:nvSpPr>
        <xdr:cNvPr id="430" name="公債費以外最小値テキスト"/>
        <xdr:cNvSpPr txBox="1"/>
      </xdr:nvSpPr>
      <xdr:spPr>
        <a:xfrm>
          <a:off x="16598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87.1</a:t>
          </a:r>
          <a:endParaRPr kumimoji="1" lang="ja-JP" altLang="en-US" sz="1000" b="1">
            <a:latin typeface="ＭＳ Ｐゴシック"/>
          </a:endParaRPr>
        </a:p>
      </xdr:txBody>
    </xdr:sp>
    <xdr:clientData/>
  </xdr:oneCellAnchor>
  <xdr:twoCellAnchor>
    <xdr:from>
      <xdr:col>23</xdr:col>
      <xdr:colOff>628650</xdr:colOff>
      <xdr:row>80</xdr:row>
      <xdr:rowOff>96520</xdr:rowOff>
    </xdr:from>
    <xdr:to>
      <xdr:col>24</xdr:col>
      <xdr:colOff>120650</xdr:colOff>
      <xdr:row>80</xdr:row>
      <xdr:rowOff>96520</xdr:rowOff>
    </xdr:to>
    <xdr:cxnSp macro="">
      <xdr:nvCxnSpPr>
        <xdr:cNvPr id="431" name="直線コネクタ 430"/>
        <xdr:cNvCxnSpPr/>
      </xdr:nvCxnSpPr>
      <xdr:spPr>
        <a:xfrm>
          <a:off x="16421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118127</xdr:rowOff>
    </xdr:from>
    <xdr:ext cx="762000" cy="259045"/>
    <xdr:sp macro="" textlink="">
      <xdr:nvSpPr>
        <xdr:cNvPr id="432" name="公債費以外最大値テキスト"/>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70.5</a:t>
          </a:r>
          <a:endParaRPr kumimoji="1" lang="ja-JP" altLang="en-US" sz="1000" b="1">
            <a:latin typeface="ＭＳ Ｐゴシック"/>
          </a:endParaRPr>
        </a:p>
      </xdr:txBody>
    </xdr:sp>
    <xdr:clientData/>
  </xdr:oneCellAnchor>
  <xdr:twoCellAnchor>
    <xdr:from>
      <xdr:col>23</xdr:col>
      <xdr:colOff>628650</xdr:colOff>
      <xdr:row>73</xdr:row>
      <xdr:rowOff>31750</xdr:rowOff>
    </xdr:from>
    <xdr:to>
      <xdr:col>24</xdr:col>
      <xdr:colOff>120650</xdr:colOff>
      <xdr:row>73</xdr:row>
      <xdr:rowOff>31750</xdr:rowOff>
    </xdr:to>
    <xdr:cxnSp macro="">
      <xdr:nvCxnSpPr>
        <xdr:cNvPr id="433" name="直線コネクタ 432"/>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20320</xdr:rowOff>
    </xdr:from>
    <xdr:to>
      <xdr:col>24</xdr:col>
      <xdr:colOff>31750</xdr:colOff>
      <xdr:row>77</xdr:row>
      <xdr:rowOff>39370</xdr:rowOff>
    </xdr:to>
    <xdr:cxnSp macro="">
      <xdr:nvCxnSpPr>
        <xdr:cNvPr id="434" name="直線コネクタ 433"/>
        <xdr:cNvCxnSpPr/>
      </xdr:nvCxnSpPr>
      <xdr:spPr>
        <a:xfrm>
          <a:off x="15671800" y="1305052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139716</xdr:rowOff>
    </xdr:from>
    <xdr:ext cx="762000" cy="259045"/>
    <xdr:sp macro="" textlink="">
      <xdr:nvSpPr>
        <xdr:cNvPr id="435" name="公債費以外平均値テキスト"/>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79.7</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167639</xdr:rowOff>
    </xdr:from>
    <xdr:to>
      <xdr:col>24</xdr:col>
      <xdr:colOff>82550</xdr:colOff>
      <xdr:row>77</xdr:row>
      <xdr:rowOff>97789</xdr:rowOff>
    </xdr:to>
    <xdr:sp macro="" textlink="">
      <xdr:nvSpPr>
        <xdr:cNvPr id="436" name="フローチャート : 判断 435"/>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92710</xdr:rowOff>
    </xdr:from>
    <xdr:to>
      <xdr:col>22</xdr:col>
      <xdr:colOff>565150</xdr:colOff>
      <xdr:row>76</xdr:row>
      <xdr:rowOff>20320</xdr:rowOff>
    </xdr:to>
    <xdr:cxnSp macro="">
      <xdr:nvCxnSpPr>
        <xdr:cNvPr id="437" name="直線コネクタ 436"/>
        <xdr:cNvCxnSpPr/>
      </xdr:nvCxnSpPr>
      <xdr:spPr>
        <a:xfrm>
          <a:off x="14782800" y="129514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133350</xdr:rowOff>
    </xdr:from>
    <xdr:to>
      <xdr:col>22</xdr:col>
      <xdr:colOff>615950</xdr:colOff>
      <xdr:row>76</xdr:row>
      <xdr:rowOff>63500</xdr:rowOff>
    </xdr:to>
    <xdr:sp macro="" textlink="">
      <xdr:nvSpPr>
        <xdr:cNvPr id="438" name="フローチャート : 判断 437"/>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73677</xdr:rowOff>
    </xdr:from>
    <xdr:ext cx="736600" cy="259045"/>
    <xdr:sp macro="" textlink="">
      <xdr:nvSpPr>
        <xdr:cNvPr id="439" name="テキスト ボックス 438"/>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77.0</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1270</xdr:rowOff>
    </xdr:from>
    <xdr:to>
      <xdr:col>21</xdr:col>
      <xdr:colOff>361950</xdr:colOff>
      <xdr:row>75</xdr:row>
      <xdr:rowOff>92710</xdr:rowOff>
    </xdr:to>
    <xdr:cxnSp macro="">
      <xdr:nvCxnSpPr>
        <xdr:cNvPr id="440" name="直線コネクタ 439"/>
        <xdr:cNvCxnSpPr/>
      </xdr:nvCxnSpPr>
      <xdr:spPr>
        <a:xfrm>
          <a:off x="13893800" y="128600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57150</xdr:rowOff>
    </xdr:from>
    <xdr:to>
      <xdr:col>21</xdr:col>
      <xdr:colOff>412750</xdr:colOff>
      <xdr:row>75</xdr:row>
      <xdr:rowOff>158750</xdr:rowOff>
    </xdr:to>
    <xdr:sp macro="" textlink="">
      <xdr:nvSpPr>
        <xdr:cNvPr id="441" name="フローチャート : 判断 440"/>
        <xdr:cNvSpPr/>
      </xdr:nvSpPr>
      <xdr:spPr>
        <a:xfrm>
          <a:off x="14732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143527</xdr:rowOff>
    </xdr:from>
    <xdr:ext cx="762000" cy="259045"/>
    <xdr:sp macro="" textlink="">
      <xdr:nvSpPr>
        <xdr:cNvPr id="442" name="テキスト ボックス 441"/>
        <xdr:cNvSpPr txBox="1"/>
      </xdr:nvSpPr>
      <xdr:spPr>
        <a:xfrm>
          <a:off x="14401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76.0</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1270</xdr:rowOff>
    </xdr:from>
    <xdr:to>
      <xdr:col>20</xdr:col>
      <xdr:colOff>158750</xdr:colOff>
      <xdr:row>75</xdr:row>
      <xdr:rowOff>100330</xdr:rowOff>
    </xdr:to>
    <xdr:cxnSp macro="">
      <xdr:nvCxnSpPr>
        <xdr:cNvPr id="443" name="直線コネクタ 442"/>
        <xdr:cNvCxnSpPr/>
      </xdr:nvCxnSpPr>
      <xdr:spPr>
        <a:xfrm flipV="1">
          <a:off x="13004800" y="128600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74</xdr:row>
      <xdr:rowOff>121920</xdr:rowOff>
    </xdr:from>
    <xdr:to>
      <xdr:col>20</xdr:col>
      <xdr:colOff>209550</xdr:colOff>
      <xdr:row>75</xdr:row>
      <xdr:rowOff>52070</xdr:rowOff>
    </xdr:to>
    <xdr:sp macro="" textlink="">
      <xdr:nvSpPr>
        <xdr:cNvPr id="444" name="フローチャート : 判断 443"/>
        <xdr:cNvSpPr/>
      </xdr:nvSpPr>
      <xdr:spPr>
        <a:xfrm>
          <a:off x="13843000" y="128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62247</xdr:rowOff>
    </xdr:from>
    <xdr:ext cx="762000" cy="259045"/>
    <xdr:sp macro="" textlink="">
      <xdr:nvSpPr>
        <xdr:cNvPr id="445" name="テキスト ボックス 444"/>
        <xdr:cNvSpPr txBox="1"/>
      </xdr:nvSpPr>
      <xdr:spPr>
        <a:xfrm>
          <a:off x="13512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18</xdr:col>
      <xdr:colOff>590550</xdr:colOff>
      <xdr:row>74</xdr:row>
      <xdr:rowOff>144780</xdr:rowOff>
    </xdr:from>
    <xdr:to>
      <xdr:col>19</xdr:col>
      <xdr:colOff>6350</xdr:colOff>
      <xdr:row>75</xdr:row>
      <xdr:rowOff>74930</xdr:rowOff>
    </xdr:to>
    <xdr:sp macro="" textlink="">
      <xdr:nvSpPr>
        <xdr:cNvPr id="446" name="フローチャート : 判断 445"/>
        <xdr:cNvSpPr/>
      </xdr:nvSpPr>
      <xdr:spPr>
        <a:xfrm>
          <a:off x="12954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85107</xdr:rowOff>
    </xdr:from>
    <xdr:ext cx="762000" cy="259045"/>
    <xdr:sp macro="" textlink="">
      <xdr:nvSpPr>
        <xdr:cNvPr id="447" name="テキスト ボックス 446"/>
        <xdr:cNvSpPr txBox="1"/>
      </xdr:nvSpPr>
      <xdr:spPr>
        <a:xfrm>
          <a:off x="12623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160020</xdr:rowOff>
    </xdr:from>
    <xdr:to>
      <xdr:col>24</xdr:col>
      <xdr:colOff>82550</xdr:colOff>
      <xdr:row>77</xdr:row>
      <xdr:rowOff>90170</xdr:rowOff>
    </xdr:to>
    <xdr:sp macro="" textlink="">
      <xdr:nvSpPr>
        <xdr:cNvPr id="453" name="円/楕円 452"/>
        <xdr:cNvSpPr/>
      </xdr:nvSpPr>
      <xdr:spPr>
        <a:xfrm>
          <a:off x="164592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5097</xdr:rowOff>
    </xdr:from>
    <xdr:ext cx="762000" cy="259045"/>
    <xdr:sp macro="" textlink="">
      <xdr:nvSpPr>
        <xdr:cNvPr id="454" name="公債費以外該当値テキスト"/>
        <xdr:cNvSpPr txBox="1"/>
      </xdr:nvSpPr>
      <xdr:spPr>
        <a:xfrm>
          <a:off x="165989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79.6</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140970</xdr:rowOff>
    </xdr:from>
    <xdr:to>
      <xdr:col>22</xdr:col>
      <xdr:colOff>615950</xdr:colOff>
      <xdr:row>76</xdr:row>
      <xdr:rowOff>71120</xdr:rowOff>
    </xdr:to>
    <xdr:sp macro="" textlink="">
      <xdr:nvSpPr>
        <xdr:cNvPr id="455" name="円/楕円 454"/>
        <xdr:cNvSpPr/>
      </xdr:nvSpPr>
      <xdr:spPr>
        <a:xfrm>
          <a:off x="15621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55897</xdr:rowOff>
    </xdr:from>
    <xdr:ext cx="736600" cy="259045"/>
    <xdr:sp macro="" textlink="">
      <xdr:nvSpPr>
        <xdr:cNvPr id="456" name="テキスト ボックス 455"/>
        <xdr:cNvSpPr txBox="1"/>
      </xdr:nvSpPr>
      <xdr:spPr>
        <a:xfrm>
          <a:off x="15290800" y="13086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77.1</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41910</xdr:rowOff>
    </xdr:from>
    <xdr:to>
      <xdr:col>21</xdr:col>
      <xdr:colOff>412750</xdr:colOff>
      <xdr:row>75</xdr:row>
      <xdr:rowOff>143510</xdr:rowOff>
    </xdr:to>
    <xdr:sp macro="" textlink="">
      <xdr:nvSpPr>
        <xdr:cNvPr id="457" name="円/楕円 456"/>
        <xdr:cNvSpPr/>
      </xdr:nvSpPr>
      <xdr:spPr>
        <a:xfrm>
          <a:off x="14732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153687</xdr:rowOff>
    </xdr:from>
    <xdr:ext cx="762000" cy="259045"/>
    <xdr:sp macro="" textlink="">
      <xdr:nvSpPr>
        <xdr:cNvPr id="458" name="テキスト ボックス 457"/>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75.8</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121920</xdr:rowOff>
    </xdr:from>
    <xdr:to>
      <xdr:col>20</xdr:col>
      <xdr:colOff>209550</xdr:colOff>
      <xdr:row>75</xdr:row>
      <xdr:rowOff>52070</xdr:rowOff>
    </xdr:to>
    <xdr:sp macro="" textlink="">
      <xdr:nvSpPr>
        <xdr:cNvPr id="459" name="円/楕円 458"/>
        <xdr:cNvSpPr/>
      </xdr:nvSpPr>
      <xdr:spPr>
        <a:xfrm>
          <a:off x="13843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36847</xdr:rowOff>
    </xdr:from>
    <xdr:ext cx="762000" cy="259045"/>
    <xdr:sp macro="" textlink="">
      <xdr:nvSpPr>
        <xdr:cNvPr id="460" name="テキスト ボックス 459"/>
        <xdr:cNvSpPr txBox="1"/>
      </xdr:nvSpPr>
      <xdr:spPr>
        <a:xfrm>
          <a:off x="13512800" y="1289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74.6</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49530</xdr:rowOff>
    </xdr:from>
    <xdr:to>
      <xdr:col>19</xdr:col>
      <xdr:colOff>6350</xdr:colOff>
      <xdr:row>75</xdr:row>
      <xdr:rowOff>151130</xdr:rowOff>
    </xdr:to>
    <xdr:sp macro="" textlink="">
      <xdr:nvSpPr>
        <xdr:cNvPr id="461" name="円/楕円 460"/>
        <xdr:cNvSpPr/>
      </xdr:nvSpPr>
      <xdr:spPr>
        <a:xfrm>
          <a:off x="12954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135907</xdr:rowOff>
    </xdr:from>
    <xdr:ext cx="762000" cy="259045"/>
    <xdr:sp macro="" textlink="">
      <xdr:nvSpPr>
        <xdr:cNvPr id="462" name="テキスト ボックス 461"/>
        <xdr:cNvSpPr txBox="1"/>
      </xdr:nvSpPr>
      <xdr:spPr>
        <a:xfrm>
          <a:off x="12623800" y="1299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三重県津市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34722</xdr:rowOff>
    </xdr:from>
    <xdr:to>
      <xdr:col>4</xdr:col>
      <xdr:colOff>1117600</xdr:colOff>
      <xdr:row>18</xdr:row>
      <xdr:rowOff>145898</xdr:rowOff>
    </xdr:to>
    <xdr:cxnSp macro="">
      <xdr:nvCxnSpPr>
        <xdr:cNvPr id="45" name="直線コネクタ 44"/>
        <xdr:cNvCxnSpPr/>
      </xdr:nvCxnSpPr>
      <xdr:spPr bwMode="auto">
        <a:xfrm flipV="1">
          <a:off x="5651500" y="1968297"/>
          <a:ext cx="0" cy="13113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117975</xdr:rowOff>
    </xdr:from>
    <xdr:ext cx="762000" cy="259045"/>
    <xdr:sp macro="" textlink="">
      <xdr:nvSpPr>
        <xdr:cNvPr id="46" name="人口1人当たり決算額の推移最小値テキスト130"/>
        <xdr:cNvSpPr txBox="1"/>
      </xdr:nvSpPr>
      <xdr:spPr>
        <a:xfrm>
          <a:off x="5740400" y="325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47,254</a:t>
          </a:r>
          <a:endParaRPr kumimoji="1" lang="ja-JP" altLang="en-US" sz="1000" b="1">
            <a:latin typeface="ＭＳ Ｐゴシック"/>
          </a:endParaRPr>
        </a:p>
      </xdr:txBody>
    </xdr:sp>
    <xdr:clientData/>
  </xdr:oneCellAnchor>
  <xdr:twoCellAnchor>
    <xdr:from>
      <xdr:col>4</xdr:col>
      <xdr:colOff>1028700</xdr:colOff>
      <xdr:row>18</xdr:row>
      <xdr:rowOff>145898</xdr:rowOff>
    </xdr:from>
    <xdr:to>
      <xdr:col>5</xdr:col>
      <xdr:colOff>73025</xdr:colOff>
      <xdr:row>18</xdr:row>
      <xdr:rowOff>145898</xdr:rowOff>
    </xdr:to>
    <xdr:cxnSp macro="">
      <xdr:nvCxnSpPr>
        <xdr:cNvPr id="47" name="直線コネクタ 46"/>
        <xdr:cNvCxnSpPr/>
      </xdr:nvCxnSpPr>
      <xdr:spPr bwMode="auto">
        <a:xfrm>
          <a:off x="5562600" y="32796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121099</xdr:rowOff>
    </xdr:from>
    <xdr:ext cx="762000" cy="259045"/>
    <xdr:sp macro="" textlink="">
      <xdr:nvSpPr>
        <xdr:cNvPr id="48" name="人口1人当たり決算額の推移最大値テキスト130"/>
        <xdr:cNvSpPr txBox="1"/>
      </xdr:nvSpPr>
      <xdr:spPr>
        <a:xfrm>
          <a:off x="5740400" y="1711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81,672</a:t>
          </a:r>
          <a:endParaRPr kumimoji="1" lang="ja-JP" altLang="en-US" sz="1000" b="1">
            <a:latin typeface="ＭＳ Ｐゴシック"/>
          </a:endParaRPr>
        </a:p>
      </xdr:txBody>
    </xdr:sp>
    <xdr:clientData/>
  </xdr:oneCellAnchor>
  <xdr:twoCellAnchor>
    <xdr:from>
      <xdr:col>4</xdr:col>
      <xdr:colOff>1028700</xdr:colOff>
      <xdr:row>11</xdr:row>
      <xdr:rowOff>34722</xdr:rowOff>
    </xdr:from>
    <xdr:to>
      <xdr:col>5</xdr:col>
      <xdr:colOff>73025</xdr:colOff>
      <xdr:row>11</xdr:row>
      <xdr:rowOff>34722</xdr:rowOff>
    </xdr:to>
    <xdr:cxnSp macro="">
      <xdr:nvCxnSpPr>
        <xdr:cNvPr id="49" name="直線コネクタ 48"/>
        <xdr:cNvCxnSpPr/>
      </xdr:nvCxnSpPr>
      <xdr:spPr bwMode="auto">
        <a:xfrm>
          <a:off x="5562600" y="1968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11</xdr:row>
      <xdr:rowOff>162014</xdr:rowOff>
    </xdr:from>
    <xdr:to>
      <xdr:col>4</xdr:col>
      <xdr:colOff>1117600</xdr:colOff>
      <xdr:row>12</xdr:row>
      <xdr:rowOff>8585</xdr:rowOff>
    </xdr:to>
    <xdr:cxnSp macro="">
      <xdr:nvCxnSpPr>
        <xdr:cNvPr id="50" name="直線コネクタ 49"/>
        <xdr:cNvCxnSpPr/>
      </xdr:nvCxnSpPr>
      <xdr:spPr bwMode="auto">
        <a:xfrm>
          <a:off x="5003800" y="2095589"/>
          <a:ext cx="647700" cy="18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33570</xdr:rowOff>
    </xdr:from>
    <xdr:ext cx="762000" cy="259045"/>
    <xdr:sp macro="" textlink="">
      <xdr:nvSpPr>
        <xdr:cNvPr id="51" name="人口1人当たり決算額の推移平均値テキスト130"/>
        <xdr:cNvSpPr txBox="1"/>
      </xdr:nvSpPr>
      <xdr:spPr>
        <a:xfrm>
          <a:off x="5740400" y="2652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61,636</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61493</xdr:rowOff>
    </xdr:from>
    <xdr:to>
      <xdr:col>5</xdr:col>
      <xdr:colOff>34925</xdr:colOff>
      <xdr:row>15</xdr:row>
      <xdr:rowOff>163093</xdr:rowOff>
    </xdr:to>
    <xdr:sp macro="" textlink="">
      <xdr:nvSpPr>
        <xdr:cNvPr id="52" name="フローチャート : 判断 51"/>
        <xdr:cNvSpPr/>
      </xdr:nvSpPr>
      <xdr:spPr bwMode="auto">
        <a:xfrm>
          <a:off x="5600700" y="2680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11</xdr:row>
      <xdr:rowOff>162014</xdr:rowOff>
    </xdr:from>
    <xdr:to>
      <xdr:col>4</xdr:col>
      <xdr:colOff>469900</xdr:colOff>
      <xdr:row>12</xdr:row>
      <xdr:rowOff>42837</xdr:rowOff>
    </xdr:to>
    <xdr:cxnSp macro="">
      <xdr:nvCxnSpPr>
        <xdr:cNvPr id="53" name="直線コネクタ 52"/>
        <xdr:cNvCxnSpPr/>
      </xdr:nvCxnSpPr>
      <xdr:spPr bwMode="auto">
        <a:xfrm flipV="1">
          <a:off x="4305300" y="2095589"/>
          <a:ext cx="698500" cy="52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17526</xdr:rowOff>
    </xdr:from>
    <xdr:to>
      <xdr:col>4</xdr:col>
      <xdr:colOff>520700</xdr:colOff>
      <xdr:row>15</xdr:row>
      <xdr:rowOff>119126</xdr:rowOff>
    </xdr:to>
    <xdr:sp macro="" textlink="">
      <xdr:nvSpPr>
        <xdr:cNvPr id="54" name="フローチャート : 判断 53"/>
        <xdr:cNvSpPr/>
      </xdr:nvSpPr>
      <xdr:spPr bwMode="auto">
        <a:xfrm>
          <a:off x="4953000" y="263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103903</xdr:rowOff>
    </xdr:from>
    <xdr:ext cx="736600" cy="259045"/>
    <xdr:sp macro="" textlink="">
      <xdr:nvSpPr>
        <xdr:cNvPr id="55" name="テキスト ボックス 54"/>
        <xdr:cNvSpPr txBox="1"/>
      </xdr:nvSpPr>
      <xdr:spPr>
        <a:xfrm>
          <a:off x="4622800" y="2723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62,790</a:t>
          </a:r>
          <a:endParaRPr kumimoji="1" lang="ja-JP" altLang="en-US" sz="1000" b="1">
            <a:solidFill>
              <a:srgbClr val="000080"/>
            </a:solidFill>
            <a:latin typeface="ＭＳ Ｐゴシック"/>
          </a:endParaRPr>
        </a:p>
      </xdr:txBody>
    </xdr:sp>
    <xdr:clientData/>
  </xdr:oneCellAnchor>
  <xdr:twoCellAnchor>
    <xdr:from>
      <xdr:col>3</xdr:col>
      <xdr:colOff>206375</xdr:colOff>
      <xdr:row>12</xdr:row>
      <xdr:rowOff>42837</xdr:rowOff>
    </xdr:from>
    <xdr:to>
      <xdr:col>3</xdr:col>
      <xdr:colOff>904875</xdr:colOff>
      <xdr:row>12</xdr:row>
      <xdr:rowOff>121361</xdr:rowOff>
    </xdr:to>
    <xdr:cxnSp macro="">
      <xdr:nvCxnSpPr>
        <xdr:cNvPr id="56" name="直線コネクタ 55"/>
        <xdr:cNvCxnSpPr/>
      </xdr:nvCxnSpPr>
      <xdr:spPr bwMode="auto">
        <a:xfrm flipV="1">
          <a:off x="3606800" y="2147862"/>
          <a:ext cx="698500" cy="78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86754</xdr:rowOff>
    </xdr:from>
    <xdr:to>
      <xdr:col>3</xdr:col>
      <xdr:colOff>955675</xdr:colOff>
      <xdr:row>16</xdr:row>
      <xdr:rowOff>16904</xdr:rowOff>
    </xdr:to>
    <xdr:sp macro="" textlink="">
      <xdr:nvSpPr>
        <xdr:cNvPr id="57" name="フローチャート : 判断 56"/>
        <xdr:cNvSpPr/>
      </xdr:nvSpPr>
      <xdr:spPr bwMode="auto">
        <a:xfrm>
          <a:off x="4254500" y="2706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1681</xdr:rowOff>
    </xdr:from>
    <xdr:ext cx="762000" cy="259045"/>
    <xdr:sp macro="" textlink="">
      <xdr:nvSpPr>
        <xdr:cNvPr id="58" name="テキスト ボックス 57"/>
        <xdr:cNvSpPr txBox="1"/>
      </xdr:nvSpPr>
      <xdr:spPr>
        <a:xfrm>
          <a:off x="3924300" y="2792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60,973</a:t>
          </a:r>
          <a:endParaRPr kumimoji="1" lang="ja-JP" altLang="en-US" sz="1000" b="1">
            <a:solidFill>
              <a:srgbClr val="000080"/>
            </a:solidFill>
            <a:latin typeface="ＭＳ Ｐゴシック"/>
          </a:endParaRPr>
        </a:p>
      </xdr:txBody>
    </xdr:sp>
    <xdr:clientData/>
  </xdr:oneCellAnchor>
  <xdr:twoCellAnchor>
    <xdr:from>
      <xdr:col>2</xdr:col>
      <xdr:colOff>641350</xdr:colOff>
      <xdr:row>12</xdr:row>
      <xdr:rowOff>18910</xdr:rowOff>
    </xdr:from>
    <xdr:to>
      <xdr:col>3</xdr:col>
      <xdr:colOff>206375</xdr:colOff>
      <xdr:row>12</xdr:row>
      <xdr:rowOff>121361</xdr:rowOff>
    </xdr:to>
    <xdr:cxnSp macro="">
      <xdr:nvCxnSpPr>
        <xdr:cNvPr id="59" name="直線コネクタ 58"/>
        <xdr:cNvCxnSpPr/>
      </xdr:nvCxnSpPr>
      <xdr:spPr bwMode="auto">
        <a:xfrm>
          <a:off x="2908300" y="2123935"/>
          <a:ext cx="698500" cy="102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89421</xdr:rowOff>
    </xdr:from>
    <xdr:to>
      <xdr:col>3</xdr:col>
      <xdr:colOff>257175</xdr:colOff>
      <xdr:row>16</xdr:row>
      <xdr:rowOff>19571</xdr:rowOff>
    </xdr:to>
    <xdr:sp macro="" textlink="">
      <xdr:nvSpPr>
        <xdr:cNvPr id="60" name="フローチャート : 判断 59"/>
        <xdr:cNvSpPr/>
      </xdr:nvSpPr>
      <xdr:spPr bwMode="auto">
        <a:xfrm>
          <a:off x="3556000" y="27087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4348</xdr:rowOff>
    </xdr:from>
    <xdr:ext cx="762000" cy="259045"/>
    <xdr:sp macro="" textlink="">
      <xdr:nvSpPr>
        <xdr:cNvPr id="61" name="テキスト ボックス 60"/>
        <xdr:cNvSpPr txBox="1"/>
      </xdr:nvSpPr>
      <xdr:spPr>
        <a:xfrm>
          <a:off x="3225800" y="279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60,903</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51968</xdr:rowOff>
    </xdr:from>
    <xdr:to>
      <xdr:col>2</xdr:col>
      <xdr:colOff>692150</xdr:colOff>
      <xdr:row>15</xdr:row>
      <xdr:rowOff>153568</xdr:rowOff>
    </xdr:to>
    <xdr:sp macro="" textlink="">
      <xdr:nvSpPr>
        <xdr:cNvPr id="62" name="フローチャート : 判断 61"/>
        <xdr:cNvSpPr/>
      </xdr:nvSpPr>
      <xdr:spPr bwMode="auto">
        <a:xfrm>
          <a:off x="2857500" y="26713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138345</xdr:rowOff>
    </xdr:from>
    <xdr:ext cx="762000" cy="259045"/>
    <xdr:sp macro="" textlink="">
      <xdr:nvSpPr>
        <xdr:cNvPr id="63" name="テキスト ボックス 62"/>
        <xdr:cNvSpPr txBox="1"/>
      </xdr:nvSpPr>
      <xdr:spPr>
        <a:xfrm>
          <a:off x="2527300" y="275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61,886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11</xdr:row>
      <xdr:rowOff>129235</xdr:rowOff>
    </xdr:from>
    <xdr:to>
      <xdr:col>5</xdr:col>
      <xdr:colOff>34925</xdr:colOff>
      <xdr:row>12</xdr:row>
      <xdr:rowOff>59385</xdr:rowOff>
    </xdr:to>
    <xdr:sp macro="" textlink="">
      <xdr:nvSpPr>
        <xdr:cNvPr id="69" name="円/楕円 68"/>
        <xdr:cNvSpPr/>
      </xdr:nvSpPr>
      <xdr:spPr bwMode="auto">
        <a:xfrm>
          <a:off x="5600700" y="2062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10</xdr:row>
      <xdr:rowOff>145762</xdr:rowOff>
    </xdr:from>
    <xdr:ext cx="762000" cy="259045"/>
    <xdr:sp macro="" textlink="">
      <xdr:nvSpPr>
        <xdr:cNvPr id="70" name="人口1人当たり決算額の推移該当値テキスト130"/>
        <xdr:cNvSpPr txBox="1"/>
      </xdr:nvSpPr>
      <xdr:spPr>
        <a:xfrm>
          <a:off x="5740400" y="19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77,858</a:t>
          </a:r>
          <a:endParaRPr kumimoji="1" lang="ja-JP" altLang="en-US" sz="1000" b="1">
            <a:solidFill>
              <a:srgbClr val="FF0000"/>
            </a:solidFill>
            <a:latin typeface="ＭＳ Ｐゴシック"/>
          </a:endParaRPr>
        </a:p>
      </xdr:txBody>
    </xdr:sp>
    <xdr:clientData/>
  </xdr:oneCellAnchor>
  <xdr:twoCellAnchor>
    <xdr:from>
      <xdr:col>4</xdr:col>
      <xdr:colOff>419100</xdr:colOff>
      <xdr:row>11</xdr:row>
      <xdr:rowOff>111214</xdr:rowOff>
    </xdr:from>
    <xdr:to>
      <xdr:col>4</xdr:col>
      <xdr:colOff>520700</xdr:colOff>
      <xdr:row>12</xdr:row>
      <xdr:rowOff>41364</xdr:rowOff>
    </xdr:to>
    <xdr:sp macro="" textlink="">
      <xdr:nvSpPr>
        <xdr:cNvPr id="71" name="円/楕円 70"/>
        <xdr:cNvSpPr/>
      </xdr:nvSpPr>
      <xdr:spPr bwMode="auto">
        <a:xfrm>
          <a:off x="4953000" y="2044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10</xdr:row>
      <xdr:rowOff>51541</xdr:rowOff>
    </xdr:from>
    <xdr:ext cx="736600" cy="259045"/>
    <xdr:sp macro="" textlink="">
      <xdr:nvSpPr>
        <xdr:cNvPr id="72" name="テキスト ボックス 71"/>
        <xdr:cNvSpPr txBox="1"/>
      </xdr:nvSpPr>
      <xdr:spPr>
        <a:xfrm>
          <a:off x="4622800" y="1813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78,331</a:t>
          </a:r>
          <a:endParaRPr kumimoji="1" lang="ja-JP" altLang="en-US" sz="1000" b="1">
            <a:solidFill>
              <a:srgbClr val="FF0000"/>
            </a:solidFill>
            <a:latin typeface="ＭＳ Ｐゴシック"/>
          </a:endParaRPr>
        </a:p>
      </xdr:txBody>
    </xdr:sp>
    <xdr:clientData/>
  </xdr:oneCellAnchor>
  <xdr:twoCellAnchor>
    <xdr:from>
      <xdr:col>3</xdr:col>
      <xdr:colOff>854075</xdr:colOff>
      <xdr:row>11</xdr:row>
      <xdr:rowOff>163487</xdr:rowOff>
    </xdr:from>
    <xdr:to>
      <xdr:col>3</xdr:col>
      <xdr:colOff>955675</xdr:colOff>
      <xdr:row>12</xdr:row>
      <xdr:rowOff>93637</xdr:rowOff>
    </xdr:to>
    <xdr:sp macro="" textlink="">
      <xdr:nvSpPr>
        <xdr:cNvPr id="73" name="円/楕円 72"/>
        <xdr:cNvSpPr/>
      </xdr:nvSpPr>
      <xdr:spPr bwMode="auto">
        <a:xfrm>
          <a:off x="4254500" y="2097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10</xdr:row>
      <xdr:rowOff>103814</xdr:rowOff>
    </xdr:from>
    <xdr:ext cx="762000" cy="259045"/>
    <xdr:sp macro="" textlink="">
      <xdr:nvSpPr>
        <xdr:cNvPr id="74" name="テキスト ボックス 73"/>
        <xdr:cNvSpPr txBox="1"/>
      </xdr:nvSpPr>
      <xdr:spPr>
        <a:xfrm>
          <a:off x="3924300" y="1865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76,959</a:t>
          </a:r>
          <a:endParaRPr kumimoji="1" lang="ja-JP" altLang="en-US" sz="1000" b="1">
            <a:solidFill>
              <a:srgbClr val="FF0000"/>
            </a:solidFill>
            <a:latin typeface="ＭＳ Ｐゴシック"/>
          </a:endParaRPr>
        </a:p>
      </xdr:txBody>
    </xdr:sp>
    <xdr:clientData/>
  </xdr:oneCellAnchor>
  <xdr:twoCellAnchor>
    <xdr:from>
      <xdr:col>3</xdr:col>
      <xdr:colOff>155575</xdr:colOff>
      <xdr:row>12</xdr:row>
      <xdr:rowOff>70561</xdr:rowOff>
    </xdr:from>
    <xdr:to>
      <xdr:col>3</xdr:col>
      <xdr:colOff>257175</xdr:colOff>
      <xdr:row>13</xdr:row>
      <xdr:rowOff>711</xdr:rowOff>
    </xdr:to>
    <xdr:sp macro="" textlink="">
      <xdr:nvSpPr>
        <xdr:cNvPr id="75" name="円/楕円 74"/>
        <xdr:cNvSpPr/>
      </xdr:nvSpPr>
      <xdr:spPr bwMode="auto">
        <a:xfrm>
          <a:off x="3556000" y="2175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11</xdr:row>
      <xdr:rowOff>10888</xdr:rowOff>
    </xdr:from>
    <xdr:ext cx="762000" cy="259045"/>
    <xdr:sp macro="" textlink="">
      <xdr:nvSpPr>
        <xdr:cNvPr id="76" name="テキスト ボックス 75"/>
        <xdr:cNvSpPr txBox="1"/>
      </xdr:nvSpPr>
      <xdr:spPr>
        <a:xfrm>
          <a:off x="3225800" y="1944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74,898</a:t>
          </a:r>
          <a:endParaRPr kumimoji="1" lang="ja-JP" altLang="en-US" sz="1000" b="1">
            <a:solidFill>
              <a:srgbClr val="FF0000"/>
            </a:solidFill>
            <a:latin typeface="ＭＳ Ｐゴシック"/>
          </a:endParaRPr>
        </a:p>
      </xdr:txBody>
    </xdr:sp>
    <xdr:clientData/>
  </xdr:oneCellAnchor>
  <xdr:twoCellAnchor>
    <xdr:from>
      <xdr:col>2</xdr:col>
      <xdr:colOff>590550</xdr:colOff>
      <xdr:row>11</xdr:row>
      <xdr:rowOff>139560</xdr:rowOff>
    </xdr:from>
    <xdr:to>
      <xdr:col>2</xdr:col>
      <xdr:colOff>692150</xdr:colOff>
      <xdr:row>12</xdr:row>
      <xdr:rowOff>69710</xdr:rowOff>
    </xdr:to>
    <xdr:sp macro="" textlink="">
      <xdr:nvSpPr>
        <xdr:cNvPr id="77" name="円/楕円 76"/>
        <xdr:cNvSpPr/>
      </xdr:nvSpPr>
      <xdr:spPr bwMode="auto">
        <a:xfrm>
          <a:off x="2857500" y="2073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10</xdr:row>
      <xdr:rowOff>79887</xdr:rowOff>
    </xdr:from>
    <xdr:ext cx="762000" cy="259045"/>
    <xdr:sp macro="" textlink="">
      <xdr:nvSpPr>
        <xdr:cNvPr id="78" name="テキスト ボックス 77"/>
        <xdr:cNvSpPr txBox="1"/>
      </xdr:nvSpPr>
      <xdr:spPr>
        <a:xfrm>
          <a:off x="2527300" y="1842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77,587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268884</xdr:rowOff>
    </xdr:from>
    <xdr:to>
      <xdr:col>4</xdr:col>
      <xdr:colOff>1117600</xdr:colOff>
      <xdr:row>37</xdr:row>
      <xdr:rowOff>173063</xdr:rowOff>
    </xdr:to>
    <xdr:cxnSp macro="">
      <xdr:nvCxnSpPr>
        <xdr:cNvPr id="106" name="直線コネクタ 105"/>
        <xdr:cNvCxnSpPr/>
      </xdr:nvCxnSpPr>
      <xdr:spPr bwMode="auto">
        <a:xfrm flipV="1">
          <a:off x="5651500" y="6193434"/>
          <a:ext cx="0" cy="11043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145140</xdr:rowOff>
    </xdr:from>
    <xdr:ext cx="762000" cy="259045"/>
    <xdr:sp macro="" textlink="">
      <xdr:nvSpPr>
        <xdr:cNvPr id="107" name="人口1人当たり決算額の推移最小値テキスト445"/>
        <xdr:cNvSpPr txBox="1"/>
      </xdr:nvSpPr>
      <xdr:spPr>
        <a:xfrm>
          <a:off x="5740400" y="726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-3,209</a:t>
          </a:r>
          <a:endParaRPr kumimoji="1" lang="ja-JP" altLang="en-US" sz="1000" b="1">
            <a:latin typeface="ＭＳ Ｐゴシック"/>
          </a:endParaRPr>
        </a:p>
      </xdr:txBody>
    </xdr:sp>
    <xdr:clientData/>
  </xdr:oneCellAnchor>
  <xdr:twoCellAnchor>
    <xdr:from>
      <xdr:col>4</xdr:col>
      <xdr:colOff>1028700</xdr:colOff>
      <xdr:row>37</xdr:row>
      <xdr:rowOff>173063</xdr:rowOff>
    </xdr:from>
    <xdr:to>
      <xdr:col>5</xdr:col>
      <xdr:colOff>73025</xdr:colOff>
      <xdr:row>37</xdr:row>
      <xdr:rowOff>173063</xdr:rowOff>
    </xdr:to>
    <xdr:cxnSp macro="">
      <xdr:nvCxnSpPr>
        <xdr:cNvPr id="108" name="直線コネクタ 107"/>
        <xdr:cNvCxnSpPr/>
      </xdr:nvCxnSpPr>
      <xdr:spPr bwMode="auto">
        <a:xfrm>
          <a:off x="5562600" y="72977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12361</xdr:rowOff>
    </xdr:from>
    <xdr:ext cx="762000" cy="259045"/>
    <xdr:sp macro="" textlink="">
      <xdr:nvSpPr>
        <xdr:cNvPr id="109" name="人口1人当たり決算額の推移最大値テキスト445"/>
        <xdr:cNvSpPr txBox="1"/>
      </xdr:nvSpPr>
      <xdr:spPr>
        <a:xfrm>
          <a:off x="5740400" y="5936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25,776</a:t>
          </a:r>
          <a:endParaRPr kumimoji="1" lang="ja-JP" altLang="en-US" sz="1000" b="1">
            <a:latin typeface="ＭＳ Ｐゴシック"/>
          </a:endParaRPr>
        </a:p>
      </xdr:txBody>
    </xdr:sp>
    <xdr:clientData/>
  </xdr:oneCellAnchor>
  <xdr:twoCellAnchor>
    <xdr:from>
      <xdr:col>4</xdr:col>
      <xdr:colOff>1028700</xdr:colOff>
      <xdr:row>33</xdr:row>
      <xdr:rowOff>268884</xdr:rowOff>
    </xdr:from>
    <xdr:to>
      <xdr:col>5</xdr:col>
      <xdr:colOff>73025</xdr:colOff>
      <xdr:row>33</xdr:row>
      <xdr:rowOff>268884</xdr:rowOff>
    </xdr:to>
    <xdr:cxnSp macro="">
      <xdr:nvCxnSpPr>
        <xdr:cNvPr id="110" name="直線コネクタ 109"/>
        <xdr:cNvCxnSpPr/>
      </xdr:nvCxnSpPr>
      <xdr:spPr bwMode="auto">
        <a:xfrm>
          <a:off x="5562600" y="61934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89433</xdr:rowOff>
    </xdr:from>
    <xdr:to>
      <xdr:col>4</xdr:col>
      <xdr:colOff>1117600</xdr:colOff>
      <xdr:row>35</xdr:row>
      <xdr:rowOff>197904</xdr:rowOff>
    </xdr:to>
    <xdr:cxnSp macro="">
      <xdr:nvCxnSpPr>
        <xdr:cNvPr id="111" name="直線コネクタ 110"/>
        <xdr:cNvCxnSpPr/>
      </xdr:nvCxnSpPr>
      <xdr:spPr bwMode="auto">
        <a:xfrm>
          <a:off x="5003800" y="6699783"/>
          <a:ext cx="647700" cy="108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245025</xdr:rowOff>
    </xdr:from>
    <xdr:ext cx="762000" cy="259045"/>
    <xdr:sp macro="" textlink="">
      <xdr:nvSpPr>
        <xdr:cNvPr id="112" name="人口1人当たり決算額の推移平均値テキスト445"/>
        <xdr:cNvSpPr txBox="1"/>
      </xdr:nvSpPr>
      <xdr:spPr>
        <a:xfrm>
          <a:off x="5740400" y="68553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6,336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272948</xdr:rowOff>
    </xdr:from>
    <xdr:to>
      <xdr:col>5</xdr:col>
      <xdr:colOff>34925</xdr:colOff>
      <xdr:row>36</xdr:row>
      <xdr:rowOff>31648</xdr:rowOff>
    </xdr:to>
    <xdr:sp macro="" textlink="">
      <xdr:nvSpPr>
        <xdr:cNvPr id="113" name="フローチャート : 判断 112"/>
        <xdr:cNvSpPr/>
      </xdr:nvSpPr>
      <xdr:spPr bwMode="auto">
        <a:xfrm>
          <a:off x="56007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79794</xdr:rowOff>
    </xdr:from>
    <xdr:to>
      <xdr:col>4</xdr:col>
      <xdr:colOff>469900</xdr:colOff>
      <xdr:row>35</xdr:row>
      <xdr:rowOff>89433</xdr:rowOff>
    </xdr:to>
    <xdr:cxnSp macro="">
      <xdr:nvCxnSpPr>
        <xdr:cNvPr id="114" name="直線コネクタ 113"/>
        <xdr:cNvCxnSpPr/>
      </xdr:nvCxnSpPr>
      <xdr:spPr bwMode="auto">
        <a:xfrm>
          <a:off x="4305300" y="6347244"/>
          <a:ext cx="698500" cy="3525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224942</xdr:rowOff>
    </xdr:from>
    <xdr:to>
      <xdr:col>4</xdr:col>
      <xdr:colOff>520700</xdr:colOff>
      <xdr:row>35</xdr:row>
      <xdr:rowOff>326542</xdr:rowOff>
    </xdr:to>
    <xdr:sp macro="" textlink="">
      <xdr:nvSpPr>
        <xdr:cNvPr id="115" name="フローチャート : 判断 114"/>
        <xdr:cNvSpPr/>
      </xdr:nvSpPr>
      <xdr:spPr bwMode="auto">
        <a:xfrm>
          <a:off x="4953000" y="6835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311319</xdr:rowOff>
    </xdr:from>
    <xdr:ext cx="736600" cy="259045"/>
    <xdr:sp macro="" textlink="">
      <xdr:nvSpPr>
        <xdr:cNvPr id="116" name="テキスト ボックス 115"/>
        <xdr:cNvSpPr txBox="1"/>
      </xdr:nvSpPr>
      <xdr:spPr>
        <a:xfrm>
          <a:off x="4622800" y="692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7,596</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79794</xdr:rowOff>
    </xdr:from>
    <xdr:to>
      <xdr:col>3</xdr:col>
      <xdr:colOff>904875</xdr:colOff>
      <xdr:row>34</xdr:row>
      <xdr:rowOff>281305</xdr:rowOff>
    </xdr:to>
    <xdr:cxnSp macro="">
      <xdr:nvCxnSpPr>
        <xdr:cNvPr id="117" name="直線コネクタ 116"/>
        <xdr:cNvCxnSpPr/>
      </xdr:nvCxnSpPr>
      <xdr:spPr bwMode="auto">
        <a:xfrm flipV="1">
          <a:off x="3606800" y="6347244"/>
          <a:ext cx="698500" cy="2015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214961</xdr:rowOff>
    </xdr:from>
    <xdr:to>
      <xdr:col>3</xdr:col>
      <xdr:colOff>955675</xdr:colOff>
      <xdr:row>35</xdr:row>
      <xdr:rowOff>316561</xdr:rowOff>
    </xdr:to>
    <xdr:sp macro="" textlink="">
      <xdr:nvSpPr>
        <xdr:cNvPr id="118" name="フローチャート : 判断 117"/>
        <xdr:cNvSpPr/>
      </xdr:nvSpPr>
      <xdr:spPr bwMode="auto">
        <a:xfrm>
          <a:off x="4254500" y="6825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301338</xdr:rowOff>
    </xdr:from>
    <xdr:ext cx="762000" cy="259045"/>
    <xdr:sp macro="" textlink="">
      <xdr:nvSpPr>
        <xdr:cNvPr id="119" name="テキスト ボックス 118"/>
        <xdr:cNvSpPr txBox="1"/>
      </xdr:nvSpPr>
      <xdr:spPr>
        <a:xfrm>
          <a:off x="3924300" y="6911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7,858</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238861</xdr:rowOff>
    </xdr:from>
    <xdr:to>
      <xdr:col>3</xdr:col>
      <xdr:colOff>206375</xdr:colOff>
      <xdr:row>34</xdr:row>
      <xdr:rowOff>281305</xdr:rowOff>
    </xdr:to>
    <xdr:cxnSp macro="">
      <xdr:nvCxnSpPr>
        <xdr:cNvPr id="120" name="直線コネクタ 119"/>
        <xdr:cNvCxnSpPr/>
      </xdr:nvCxnSpPr>
      <xdr:spPr bwMode="auto">
        <a:xfrm>
          <a:off x="2908300" y="6506311"/>
          <a:ext cx="698500" cy="42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160210</xdr:rowOff>
    </xdr:from>
    <xdr:to>
      <xdr:col>3</xdr:col>
      <xdr:colOff>257175</xdr:colOff>
      <xdr:row>35</xdr:row>
      <xdr:rowOff>261810</xdr:rowOff>
    </xdr:to>
    <xdr:sp macro="" textlink="">
      <xdr:nvSpPr>
        <xdr:cNvPr id="121" name="フローチャート : 判断 120"/>
        <xdr:cNvSpPr/>
      </xdr:nvSpPr>
      <xdr:spPr bwMode="auto">
        <a:xfrm>
          <a:off x="3556000" y="6770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246587</xdr:rowOff>
    </xdr:from>
    <xdr:ext cx="762000" cy="259045"/>
    <xdr:sp macro="" textlink="">
      <xdr:nvSpPr>
        <xdr:cNvPr id="122" name="テキスト ボックス 121"/>
        <xdr:cNvSpPr txBox="1"/>
      </xdr:nvSpPr>
      <xdr:spPr>
        <a:xfrm>
          <a:off x="3225800" y="685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9,295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92849</xdr:rowOff>
    </xdr:from>
    <xdr:to>
      <xdr:col>2</xdr:col>
      <xdr:colOff>692150</xdr:colOff>
      <xdr:row>35</xdr:row>
      <xdr:rowOff>194449</xdr:rowOff>
    </xdr:to>
    <xdr:sp macro="" textlink="">
      <xdr:nvSpPr>
        <xdr:cNvPr id="123" name="フローチャート : 判断 122"/>
        <xdr:cNvSpPr/>
      </xdr:nvSpPr>
      <xdr:spPr bwMode="auto">
        <a:xfrm>
          <a:off x="2857500" y="6703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179226</xdr:rowOff>
    </xdr:from>
    <xdr:ext cx="762000" cy="259045"/>
    <xdr:sp macro="" textlink="">
      <xdr:nvSpPr>
        <xdr:cNvPr id="124" name="テキスト ボックス 123"/>
        <xdr:cNvSpPr txBox="1"/>
      </xdr:nvSpPr>
      <xdr:spPr>
        <a:xfrm>
          <a:off x="2527300" y="6789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11,063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147104</xdr:rowOff>
    </xdr:from>
    <xdr:to>
      <xdr:col>5</xdr:col>
      <xdr:colOff>34925</xdr:colOff>
      <xdr:row>35</xdr:row>
      <xdr:rowOff>248704</xdr:rowOff>
    </xdr:to>
    <xdr:sp macro="" textlink="">
      <xdr:nvSpPr>
        <xdr:cNvPr id="130" name="円/楕円 129"/>
        <xdr:cNvSpPr/>
      </xdr:nvSpPr>
      <xdr:spPr bwMode="auto">
        <a:xfrm>
          <a:off x="5600700" y="6757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335081</xdr:rowOff>
    </xdr:from>
    <xdr:ext cx="762000" cy="259045"/>
    <xdr:sp macro="" textlink="">
      <xdr:nvSpPr>
        <xdr:cNvPr id="131" name="人口1人当たり決算額の推移該当値テキスト445"/>
        <xdr:cNvSpPr txBox="1"/>
      </xdr:nvSpPr>
      <xdr:spPr>
        <a:xfrm>
          <a:off x="5740400" y="6602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9,639</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38633</xdr:rowOff>
    </xdr:from>
    <xdr:to>
      <xdr:col>4</xdr:col>
      <xdr:colOff>520700</xdr:colOff>
      <xdr:row>35</xdr:row>
      <xdr:rowOff>140233</xdr:rowOff>
    </xdr:to>
    <xdr:sp macro="" textlink="">
      <xdr:nvSpPr>
        <xdr:cNvPr id="132" name="円/楕円 131"/>
        <xdr:cNvSpPr/>
      </xdr:nvSpPr>
      <xdr:spPr bwMode="auto">
        <a:xfrm>
          <a:off x="4953000" y="6648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150410</xdr:rowOff>
    </xdr:from>
    <xdr:ext cx="736600" cy="259045"/>
    <xdr:sp macro="" textlink="">
      <xdr:nvSpPr>
        <xdr:cNvPr id="133" name="テキスト ボックス 132"/>
        <xdr:cNvSpPr txBox="1"/>
      </xdr:nvSpPr>
      <xdr:spPr>
        <a:xfrm>
          <a:off x="4622800" y="6417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12,486</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28994</xdr:rowOff>
    </xdr:from>
    <xdr:to>
      <xdr:col>3</xdr:col>
      <xdr:colOff>955675</xdr:colOff>
      <xdr:row>34</xdr:row>
      <xdr:rowOff>130594</xdr:rowOff>
    </xdr:to>
    <xdr:sp macro="" textlink="">
      <xdr:nvSpPr>
        <xdr:cNvPr id="134" name="円/楕円 133"/>
        <xdr:cNvSpPr/>
      </xdr:nvSpPr>
      <xdr:spPr bwMode="auto">
        <a:xfrm>
          <a:off x="4254500" y="6296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140771</xdr:rowOff>
    </xdr:from>
    <xdr:ext cx="762000" cy="259045"/>
    <xdr:sp macro="" textlink="">
      <xdr:nvSpPr>
        <xdr:cNvPr id="135" name="テキスト ボックス 134"/>
        <xdr:cNvSpPr txBox="1"/>
      </xdr:nvSpPr>
      <xdr:spPr>
        <a:xfrm>
          <a:off x="3924300" y="6065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21,739</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230505</xdr:rowOff>
    </xdr:from>
    <xdr:to>
      <xdr:col>3</xdr:col>
      <xdr:colOff>257175</xdr:colOff>
      <xdr:row>34</xdr:row>
      <xdr:rowOff>332105</xdr:rowOff>
    </xdr:to>
    <xdr:sp macro="" textlink="">
      <xdr:nvSpPr>
        <xdr:cNvPr id="136" name="円/楕円 135"/>
        <xdr:cNvSpPr/>
      </xdr:nvSpPr>
      <xdr:spPr bwMode="auto">
        <a:xfrm>
          <a:off x="3556000" y="6497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342282</xdr:rowOff>
    </xdr:from>
    <xdr:ext cx="762000" cy="259045"/>
    <xdr:sp macro="" textlink="">
      <xdr:nvSpPr>
        <xdr:cNvPr id="137" name="テキスト ボックス 136"/>
        <xdr:cNvSpPr txBox="1"/>
      </xdr:nvSpPr>
      <xdr:spPr>
        <a:xfrm>
          <a:off x="3225800" y="626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16,450</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188062</xdr:rowOff>
    </xdr:from>
    <xdr:to>
      <xdr:col>2</xdr:col>
      <xdr:colOff>692150</xdr:colOff>
      <xdr:row>34</xdr:row>
      <xdr:rowOff>289661</xdr:rowOff>
    </xdr:to>
    <xdr:sp macro="" textlink="">
      <xdr:nvSpPr>
        <xdr:cNvPr id="138" name="円/楕円 137"/>
        <xdr:cNvSpPr/>
      </xdr:nvSpPr>
      <xdr:spPr bwMode="auto">
        <a:xfrm>
          <a:off x="2857500" y="6455512"/>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299839</xdr:rowOff>
    </xdr:from>
    <xdr:ext cx="762000" cy="259045"/>
    <xdr:sp macro="" textlink="">
      <xdr:nvSpPr>
        <xdr:cNvPr id="139" name="テキスト ボックス 138"/>
        <xdr:cNvSpPr txBox="1"/>
      </xdr:nvSpPr>
      <xdr:spPr>
        <a:xfrm>
          <a:off x="2527300" y="6224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17,564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281,745
274,163
711.11
110,054,154
109,582,413
136,553
66,753,358
106,323,081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7.2
42.0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4689</xdr:rowOff>
    </xdr:from>
    <xdr:to>
      <xdr:col>6</xdr:col>
      <xdr:colOff>510540</xdr:colOff>
      <xdr:row>38</xdr:row>
      <xdr:rowOff>74549</xdr:rowOff>
    </xdr:to>
    <xdr:cxnSp macro="">
      <xdr:nvCxnSpPr>
        <xdr:cNvPr id="54" name="直線コネクタ 53"/>
        <xdr:cNvCxnSpPr/>
      </xdr:nvCxnSpPr>
      <xdr:spPr>
        <a:xfrm flipV="1">
          <a:off x="4633595" y="5148189"/>
          <a:ext cx="1270" cy="1441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78376</xdr:rowOff>
    </xdr:from>
    <xdr:ext cx="534377" cy="259045"/>
    <xdr:sp macro="" textlink="">
      <xdr:nvSpPr>
        <xdr:cNvPr id="55" name="人件費最小値テキスト"/>
        <xdr:cNvSpPr txBox="1"/>
      </xdr:nvSpPr>
      <xdr:spPr>
        <a:xfrm>
          <a:off x="4686300" y="659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41,425</a:t>
          </a:r>
          <a:endParaRPr kumimoji="1" lang="ja-JP" altLang="en-US" sz="1000" b="1">
            <a:latin typeface="ＭＳ Ｐゴシック"/>
          </a:endParaRPr>
        </a:p>
      </xdr:txBody>
    </xdr:sp>
    <xdr:clientData/>
  </xdr:oneCellAnchor>
  <xdr:twoCellAnchor>
    <xdr:from>
      <xdr:col>6</xdr:col>
      <xdr:colOff>422275</xdr:colOff>
      <xdr:row>38</xdr:row>
      <xdr:rowOff>74549</xdr:rowOff>
    </xdr:from>
    <xdr:to>
      <xdr:col>6</xdr:col>
      <xdr:colOff>600075</xdr:colOff>
      <xdr:row>38</xdr:row>
      <xdr:rowOff>74549</xdr:rowOff>
    </xdr:to>
    <xdr:cxnSp macro="">
      <xdr:nvCxnSpPr>
        <xdr:cNvPr id="56" name="直線コネクタ 55"/>
        <xdr:cNvCxnSpPr/>
      </xdr:nvCxnSpPr>
      <xdr:spPr>
        <a:xfrm>
          <a:off x="4546600" y="6589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122816</xdr:rowOff>
    </xdr:from>
    <xdr:ext cx="534377" cy="259045"/>
    <xdr:sp macro="" textlink="">
      <xdr:nvSpPr>
        <xdr:cNvPr id="57" name="人件費最大値テキスト"/>
        <xdr:cNvSpPr txBox="1"/>
      </xdr:nvSpPr>
      <xdr:spPr>
        <a:xfrm>
          <a:off x="4686300" y="492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72,953</a:t>
          </a:r>
          <a:endParaRPr kumimoji="1" lang="ja-JP" altLang="en-US" sz="1000" b="1">
            <a:latin typeface="ＭＳ Ｐゴシック"/>
          </a:endParaRPr>
        </a:p>
      </xdr:txBody>
    </xdr:sp>
    <xdr:clientData/>
  </xdr:oneCellAnchor>
  <xdr:twoCellAnchor>
    <xdr:from>
      <xdr:col>6</xdr:col>
      <xdr:colOff>422275</xdr:colOff>
      <xdr:row>30</xdr:row>
      <xdr:rowOff>4689</xdr:rowOff>
    </xdr:from>
    <xdr:to>
      <xdr:col>6</xdr:col>
      <xdr:colOff>600075</xdr:colOff>
      <xdr:row>30</xdr:row>
      <xdr:rowOff>4689</xdr:rowOff>
    </xdr:to>
    <xdr:cxnSp macro="">
      <xdr:nvCxnSpPr>
        <xdr:cNvPr id="58" name="直線コネクタ 57"/>
        <xdr:cNvCxnSpPr/>
      </xdr:nvCxnSpPr>
      <xdr:spPr>
        <a:xfrm>
          <a:off x="4546600" y="5148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30</xdr:row>
      <xdr:rowOff>134671</xdr:rowOff>
    </xdr:from>
    <xdr:to>
      <xdr:col>6</xdr:col>
      <xdr:colOff>511175</xdr:colOff>
      <xdr:row>30</xdr:row>
      <xdr:rowOff>157074</xdr:rowOff>
    </xdr:to>
    <xdr:cxnSp macro="">
      <xdr:nvCxnSpPr>
        <xdr:cNvPr id="59" name="直線コネクタ 58"/>
        <xdr:cNvCxnSpPr/>
      </xdr:nvCxnSpPr>
      <xdr:spPr>
        <a:xfrm>
          <a:off x="3797300" y="5278171"/>
          <a:ext cx="8382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13103</xdr:rowOff>
    </xdr:from>
    <xdr:ext cx="534377" cy="259045"/>
    <xdr:sp macro="" textlink="">
      <xdr:nvSpPr>
        <xdr:cNvPr id="60" name="人件費平均値テキスト"/>
        <xdr:cNvSpPr txBox="1"/>
      </xdr:nvSpPr>
      <xdr:spPr>
        <a:xfrm>
          <a:off x="4686300" y="58424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56,186</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34676</xdr:rowOff>
    </xdr:from>
    <xdr:to>
      <xdr:col>6</xdr:col>
      <xdr:colOff>561975</xdr:colOff>
      <xdr:row>34</xdr:row>
      <xdr:rowOff>136276</xdr:rowOff>
    </xdr:to>
    <xdr:sp macro="" textlink="">
      <xdr:nvSpPr>
        <xdr:cNvPr id="61" name="フローチャート : 判断 60"/>
        <xdr:cNvSpPr/>
      </xdr:nvSpPr>
      <xdr:spPr>
        <a:xfrm>
          <a:off x="4584700" y="586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30</xdr:row>
      <xdr:rowOff>134671</xdr:rowOff>
    </xdr:from>
    <xdr:to>
      <xdr:col>5</xdr:col>
      <xdr:colOff>358775</xdr:colOff>
      <xdr:row>31</xdr:row>
      <xdr:rowOff>23251</xdr:rowOff>
    </xdr:to>
    <xdr:cxnSp macro="">
      <xdr:nvCxnSpPr>
        <xdr:cNvPr id="62" name="直線コネクタ 61"/>
        <xdr:cNvCxnSpPr/>
      </xdr:nvCxnSpPr>
      <xdr:spPr>
        <a:xfrm flipV="1">
          <a:off x="2908300" y="5278171"/>
          <a:ext cx="889000" cy="6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145959</xdr:rowOff>
    </xdr:from>
    <xdr:to>
      <xdr:col>5</xdr:col>
      <xdr:colOff>409575</xdr:colOff>
      <xdr:row>34</xdr:row>
      <xdr:rowOff>76109</xdr:rowOff>
    </xdr:to>
    <xdr:sp macro="" textlink="">
      <xdr:nvSpPr>
        <xdr:cNvPr id="63" name="フローチャート : 判断 62"/>
        <xdr:cNvSpPr/>
      </xdr:nvSpPr>
      <xdr:spPr>
        <a:xfrm>
          <a:off x="3746500" y="58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67236</xdr:rowOff>
    </xdr:from>
    <xdr:ext cx="534377" cy="259045"/>
    <xdr:sp macro="" textlink="">
      <xdr:nvSpPr>
        <xdr:cNvPr id="64" name="テキスト ボックス 63"/>
        <xdr:cNvSpPr txBox="1"/>
      </xdr:nvSpPr>
      <xdr:spPr>
        <a:xfrm>
          <a:off x="3530111" y="589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57,502</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23251</xdr:rowOff>
    </xdr:from>
    <xdr:to>
      <xdr:col>4</xdr:col>
      <xdr:colOff>155575</xdr:colOff>
      <xdr:row>31</xdr:row>
      <xdr:rowOff>85659</xdr:rowOff>
    </xdr:to>
    <xdr:cxnSp macro="">
      <xdr:nvCxnSpPr>
        <xdr:cNvPr id="65" name="直線コネクタ 64"/>
        <xdr:cNvCxnSpPr/>
      </xdr:nvCxnSpPr>
      <xdr:spPr>
        <a:xfrm flipV="1">
          <a:off x="2019300" y="5338201"/>
          <a:ext cx="889000" cy="6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168499</xdr:rowOff>
    </xdr:from>
    <xdr:to>
      <xdr:col>4</xdr:col>
      <xdr:colOff>206375</xdr:colOff>
      <xdr:row>34</xdr:row>
      <xdr:rowOff>98649</xdr:rowOff>
    </xdr:to>
    <xdr:sp macro="" textlink="">
      <xdr:nvSpPr>
        <xdr:cNvPr id="66" name="フローチャート : 判断 65"/>
        <xdr:cNvSpPr/>
      </xdr:nvSpPr>
      <xdr:spPr>
        <a:xfrm>
          <a:off x="2857500" y="58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89776</xdr:rowOff>
    </xdr:from>
    <xdr:ext cx="534377" cy="259045"/>
    <xdr:sp macro="" textlink="">
      <xdr:nvSpPr>
        <xdr:cNvPr id="67" name="テキスト ボックス 66"/>
        <xdr:cNvSpPr txBox="1"/>
      </xdr:nvSpPr>
      <xdr:spPr>
        <a:xfrm>
          <a:off x="2641111" y="591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57,009</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142260</xdr:rowOff>
    </xdr:from>
    <xdr:to>
      <xdr:col>2</xdr:col>
      <xdr:colOff>638175</xdr:colOff>
      <xdr:row>31</xdr:row>
      <xdr:rowOff>85659</xdr:rowOff>
    </xdr:to>
    <xdr:cxnSp macro="">
      <xdr:nvCxnSpPr>
        <xdr:cNvPr id="68" name="直線コネクタ 67"/>
        <xdr:cNvCxnSpPr/>
      </xdr:nvCxnSpPr>
      <xdr:spPr>
        <a:xfrm>
          <a:off x="1130300" y="5285760"/>
          <a:ext cx="889000" cy="11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155468</xdr:rowOff>
    </xdr:from>
    <xdr:to>
      <xdr:col>3</xdr:col>
      <xdr:colOff>3175</xdr:colOff>
      <xdr:row>34</xdr:row>
      <xdr:rowOff>85618</xdr:rowOff>
    </xdr:to>
    <xdr:sp macro="" textlink="">
      <xdr:nvSpPr>
        <xdr:cNvPr id="69" name="フローチャート : 判断 68"/>
        <xdr:cNvSpPr/>
      </xdr:nvSpPr>
      <xdr:spPr>
        <a:xfrm>
          <a:off x="1968500" y="581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76745</xdr:rowOff>
    </xdr:from>
    <xdr:ext cx="534377" cy="259045"/>
    <xdr:sp macro="" textlink="">
      <xdr:nvSpPr>
        <xdr:cNvPr id="70" name="テキスト ボックス 69"/>
        <xdr:cNvSpPr txBox="1"/>
      </xdr:nvSpPr>
      <xdr:spPr>
        <a:xfrm>
          <a:off x="1752111" y="590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57,294</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88214</xdr:rowOff>
    </xdr:from>
    <xdr:to>
      <xdr:col>1</xdr:col>
      <xdr:colOff>485775</xdr:colOff>
      <xdr:row>34</xdr:row>
      <xdr:rowOff>18364</xdr:rowOff>
    </xdr:to>
    <xdr:sp macro="" textlink="">
      <xdr:nvSpPr>
        <xdr:cNvPr id="71" name="フローチャート : 判断 70"/>
        <xdr:cNvSpPr/>
      </xdr:nvSpPr>
      <xdr:spPr>
        <a:xfrm>
          <a:off x="1079500" y="574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9491</xdr:rowOff>
    </xdr:from>
    <xdr:ext cx="534377" cy="259045"/>
    <xdr:sp macro="" textlink="">
      <xdr:nvSpPr>
        <xdr:cNvPr id="72" name="テキスト ボックス 71"/>
        <xdr:cNvSpPr txBox="1"/>
      </xdr:nvSpPr>
      <xdr:spPr>
        <a:xfrm>
          <a:off x="863111" y="583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58,765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30</xdr:row>
      <xdr:rowOff>106274</xdr:rowOff>
    </xdr:from>
    <xdr:to>
      <xdr:col>6</xdr:col>
      <xdr:colOff>561975</xdr:colOff>
      <xdr:row>31</xdr:row>
      <xdr:rowOff>36424</xdr:rowOff>
    </xdr:to>
    <xdr:sp macro="" textlink="">
      <xdr:nvSpPr>
        <xdr:cNvPr id="78" name="円/楕円 77"/>
        <xdr:cNvSpPr/>
      </xdr:nvSpPr>
      <xdr:spPr>
        <a:xfrm>
          <a:off x="4584700" y="524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29</xdr:row>
      <xdr:rowOff>129151</xdr:rowOff>
    </xdr:from>
    <xdr:ext cx="534377" cy="259045"/>
    <xdr:sp macro="" textlink="">
      <xdr:nvSpPr>
        <xdr:cNvPr id="79" name="人件費該当値テキスト"/>
        <xdr:cNvSpPr txBox="1"/>
      </xdr:nvSpPr>
      <xdr:spPr>
        <a:xfrm>
          <a:off x="4686300" y="510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69,620</a:t>
          </a:r>
          <a:endParaRPr kumimoji="1" lang="ja-JP" altLang="en-US" sz="1000" b="1">
            <a:solidFill>
              <a:srgbClr val="FF0000"/>
            </a:solidFill>
            <a:latin typeface="ＭＳ Ｐゴシック"/>
          </a:endParaRPr>
        </a:p>
      </xdr:txBody>
    </xdr:sp>
    <xdr:clientData/>
  </xdr:oneCellAnchor>
  <xdr:twoCellAnchor>
    <xdr:from>
      <xdr:col>5</xdr:col>
      <xdr:colOff>307975</xdr:colOff>
      <xdr:row>30</xdr:row>
      <xdr:rowOff>83871</xdr:rowOff>
    </xdr:from>
    <xdr:to>
      <xdr:col>5</xdr:col>
      <xdr:colOff>409575</xdr:colOff>
      <xdr:row>31</xdr:row>
      <xdr:rowOff>14021</xdr:rowOff>
    </xdr:to>
    <xdr:sp macro="" textlink="">
      <xdr:nvSpPr>
        <xdr:cNvPr id="80" name="円/楕円 79"/>
        <xdr:cNvSpPr/>
      </xdr:nvSpPr>
      <xdr:spPr>
        <a:xfrm>
          <a:off x="3746500" y="522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29</xdr:row>
      <xdr:rowOff>30548</xdr:rowOff>
    </xdr:from>
    <xdr:ext cx="534377" cy="259045"/>
    <xdr:sp macro="" textlink="">
      <xdr:nvSpPr>
        <xdr:cNvPr id="81" name="テキスト ボックス 80"/>
        <xdr:cNvSpPr txBox="1"/>
      </xdr:nvSpPr>
      <xdr:spPr>
        <a:xfrm>
          <a:off x="3530111" y="500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70,110</a:t>
          </a:r>
          <a:endParaRPr kumimoji="1" lang="ja-JP" altLang="en-US" sz="1000" b="1">
            <a:solidFill>
              <a:srgbClr val="FF0000"/>
            </a:solidFill>
            <a:latin typeface="ＭＳ Ｐゴシック"/>
          </a:endParaRPr>
        </a:p>
      </xdr:txBody>
    </xdr:sp>
    <xdr:clientData/>
  </xdr:oneCellAnchor>
  <xdr:twoCellAnchor>
    <xdr:from>
      <xdr:col>4</xdr:col>
      <xdr:colOff>104775</xdr:colOff>
      <xdr:row>30</xdr:row>
      <xdr:rowOff>143901</xdr:rowOff>
    </xdr:from>
    <xdr:to>
      <xdr:col>4</xdr:col>
      <xdr:colOff>206375</xdr:colOff>
      <xdr:row>31</xdr:row>
      <xdr:rowOff>74051</xdr:rowOff>
    </xdr:to>
    <xdr:sp macro="" textlink="">
      <xdr:nvSpPr>
        <xdr:cNvPr id="82" name="円/楕円 81"/>
        <xdr:cNvSpPr/>
      </xdr:nvSpPr>
      <xdr:spPr>
        <a:xfrm>
          <a:off x="2857500" y="528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29</xdr:row>
      <xdr:rowOff>90578</xdr:rowOff>
    </xdr:from>
    <xdr:ext cx="534377" cy="259045"/>
    <xdr:sp macro="" textlink="">
      <xdr:nvSpPr>
        <xdr:cNvPr id="83" name="テキスト ボックス 82"/>
        <xdr:cNvSpPr txBox="1"/>
      </xdr:nvSpPr>
      <xdr:spPr>
        <a:xfrm>
          <a:off x="2641111" y="506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68,797</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34859</xdr:rowOff>
    </xdr:from>
    <xdr:to>
      <xdr:col>3</xdr:col>
      <xdr:colOff>3175</xdr:colOff>
      <xdr:row>31</xdr:row>
      <xdr:rowOff>136459</xdr:rowOff>
    </xdr:to>
    <xdr:sp macro="" textlink="">
      <xdr:nvSpPr>
        <xdr:cNvPr id="84" name="円/楕円 83"/>
        <xdr:cNvSpPr/>
      </xdr:nvSpPr>
      <xdr:spPr>
        <a:xfrm>
          <a:off x="1968500" y="534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29</xdr:row>
      <xdr:rowOff>152986</xdr:rowOff>
    </xdr:from>
    <xdr:ext cx="534377" cy="259045"/>
    <xdr:sp macro="" textlink="">
      <xdr:nvSpPr>
        <xdr:cNvPr id="85" name="テキスト ボックス 84"/>
        <xdr:cNvSpPr txBox="1"/>
      </xdr:nvSpPr>
      <xdr:spPr>
        <a:xfrm>
          <a:off x="1752111" y="512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67,432</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91460</xdr:rowOff>
    </xdr:from>
    <xdr:to>
      <xdr:col>1</xdr:col>
      <xdr:colOff>485775</xdr:colOff>
      <xdr:row>31</xdr:row>
      <xdr:rowOff>21610</xdr:rowOff>
    </xdr:to>
    <xdr:sp macro="" textlink="">
      <xdr:nvSpPr>
        <xdr:cNvPr id="86" name="円/楕円 85"/>
        <xdr:cNvSpPr/>
      </xdr:nvSpPr>
      <xdr:spPr>
        <a:xfrm>
          <a:off x="1079500" y="523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29</xdr:row>
      <xdr:rowOff>38137</xdr:rowOff>
    </xdr:from>
    <xdr:ext cx="534377" cy="259045"/>
    <xdr:sp macro="" textlink="">
      <xdr:nvSpPr>
        <xdr:cNvPr id="87" name="テキスト ボックス 86"/>
        <xdr:cNvSpPr txBox="1"/>
      </xdr:nvSpPr>
      <xdr:spPr>
        <a:xfrm>
          <a:off x="863111" y="501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69,944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58,267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83514</xdr:rowOff>
    </xdr:from>
    <xdr:to>
      <xdr:col>6</xdr:col>
      <xdr:colOff>510540</xdr:colOff>
      <xdr:row>58</xdr:row>
      <xdr:rowOff>97367</xdr:rowOff>
    </xdr:to>
    <xdr:cxnSp macro="">
      <xdr:nvCxnSpPr>
        <xdr:cNvPr id="111" name="直線コネクタ 110"/>
        <xdr:cNvCxnSpPr/>
      </xdr:nvCxnSpPr>
      <xdr:spPr>
        <a:xfrm flipV="1">
          <a:off x="4633595" y="8827464"/>
          <a:ext cx="1270" cy="1214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101194</xdr:rowOff>
    </xdr:from>
    <xdr:ext cx="534377" cy="259045"/>
    <xdr:sp macro="" textlink="">
      <xdr:nvSpPr>
        <xdr:cNvPr id="112" name="物件費最小値テキスト"/>
        <xdr:cNvSpPr txBox="1"/>
      </xdr:nvSpPr>
      <xdr:spPr>
        <a:xfrm>
          <a:off x="4686300" y="1004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31,111</a:t>
          </a:r>
          <a:endParaRPr kumimoji="1" lang="ja-JP" altLang="en-US" sz="1000" b="1">
            <a:latin typeface="ＭＳ Ｐゴシック"/>
          </a:endParaRPr>
        </a:p>
      </xdr:txBody>
    </xdr:sp>
    <xdr:clientData/>
  </xdr:oneCellAnchor>
  <xdr:twoCellAnchor>
    <xdr:from>
      <xdr:col>6</xdr:col>
      <xdr:colOff>422275</xdr:colOff>
      <xdr:row>58</xdr:row>
      <xdr:rowOff>97367</xdr:rowOff>
    </xdr:from>
    <xdr:to>
      <xdr:col>6</xdr:col>
      <xdr:colOff>600075</xdr:colOff>
      <xdr:row>58</xdr:row>
      <xdr:rowOff>97367</xdr:rowOff>
    </xdr:to>
    <xdr:cxnSp macro="">
      <xdr:nvCxnSpPr>
        <xdr:cNvPr id="113" name="直線コネクタ 112"/>
        <xdr:cNvCxnSpPr/>
      </xdr:nvCxnSpPr>
      <xdr:spPr>
        <a:xfrm>
          <a:off x="4546600" y="1004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30191</xdr:rowOff>
    </xdr:from>
    <xdr:ext cx="599010" cy="259045"/>
    <xdr:sp macro="" textlink="">
      <xdr:nvSpPr>
        <xdr:cNvPr id="114" name="物件費最大値テキスト"/>
        <xdr:cNvSpPr txBox="1"/>
      </xdr:nvSpPr>
      <xdr:spPr>
        <a:xfrm>
          <a:off x="4686300" y="860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349,747</a:t>
          </a:r>
          <a:endParaRPr kumimoji="1" lang="ja-JP" altLang="en-US" sz="1000" b="1">
            <a:latin typeface="ＭＳ Ｐゴシック"/>
          </a:endParaRPr>
        </a:p>
      </xdr:txBody>
    </xdr:sp>
    <xdr:clientData/>
  </xdr:oneCellAnchor>
  <xdr:twoCellAnchor>
    <xdr:from>
      <xdr:col>6</xdr:col>
      <xdr:colOff>422275</xdr:colOff>
      <xdr:row>51</xdr:row>
      <xdr:rowOff>83514</xdr:rowOff>
    </xdr:from>
    <xdr:to>
      <xdr:col>6</xdr:col>
      <xdr:colOff>600075</xdr:colOff>
      <xdr:row>51</xdr:row>
      <xdr:rowOff>83514</xdr:rowOff>
    </xdr:to>
    <xdr:cxnSp macro="">
      <xdr:nvCxnSpPr>
        <xdr:cNvPr id="115" name="直線コネクタ 114"/>
        <xdr:cNvCxnSpPr/>
      </xdr:nvCxnSpPr>
      <xdr:spPr>
        <a:xfrm>
          <a:off x="4546600" y="8827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141929</xdr:rowOff>
    </xdr:from>
    <xdr:to>
      <xdr:col>6</xdr:col>
      <xdr:colOff>511175</xdr:colOff>
      <xdr:row>57</xdr:row>
      <xdr:rowOff>143049</xdr:rowOff>
    </xdr:to>
    <xdr:cxnSp macro="">
      <xdr:nvCxnSpPr>
        <xdr:cNvPr id="116" name="直線コネクタ 115"/>
        <xdr:cNvCxnSpPr/>
      </xdr:nvCxnSpPr>
      <xdr:spPr>
        <a:xfrm flipV="1">
          <a:off x="3797300" y="9914579"/>
          <a:ext cx="838200" cy="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77526</xdr:rowOff>
    </xdr:from>
    <xdr:ext cx="534377" cy="259045"/>
    <xdr:sp macro="" textlink="">
      <xdr:nvSpPr>
        <xdr:cNvPr id="117" name="物件費平均値テキスト"/>
        <xdr:cNvSpPr txBox="1"/>
      </xdr:nvSpPr>
      <xdr:spPr>
        <a:xfrm>
          <a:off x="4686300" y="98501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62,323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99099</xdr:rowOff>
    </xdr:from>
    <xdr:to>
      <xdr:col>6</xdr:col>
      <xdr:colOff>561975</xdr:colOff>
      <xdr:row>58</xdr:row>
      <xdr:rowOff>29249</xdr:rowOff>
    </xdr:to>
    <xdr:sp macro="" textlink="">
      <xdr:nvSpPr>
        <xdr:cNvPr id="118" name="フローチャート : 判断 117"/>
        <xdr:cNvSpPr/>
      </xdr:nvSpPr>
      <xdr:spPr>
        <a:xfrm>
          <a:off x="4584700" y="987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143049</xdr:rowOff>
    </xdr:from>
    <xdr:to>
      <xdr:col>5</xdr:col>
      <xdr:colOff>358775</xdr:colOff>
      <xdr:row>57</xdr:row>
      <xdr:rowOff>169327</xdr:rowOff>
    </xdr:to>
    <xdr:cxnSp macro="">
      <xdr:nvCxnSpPr>
        <xdr:cNvPr id="119" name="直線コネクタ 118"/>
        <xdr:cNvCxnSpPr/>
      </xdr:nvCxnSpPr>
      <xdr:spPr>
        <a:xfrm flipV="1">
          <a:off x="2908300" y="9915699"/>
          <a:ext cx="889000" cy="2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94623</xdr:rowOff>
    </xdr:from>
    <xdr:to>
      <xdr:col>5</xdr:col>
      <xdr:colOff>409575</xdr:colOff>
      <xdr:row>58</xdr:row>
      <xdr:rowOff>24773</xdr:rowOff>
    </xdr:to>
    <xdr:sp macro="" textlink="">
      <xdr:nvSpPr>
        <xdr:cNvPr id="120" name="フローチャート : 判断 119"/>
        <xdr:cNvSpPr/>
      </xdr:nvSpPr>
      <xdr:spPr>
        <a:xfrm>
          <a:off x="3746500" y="98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15900</xdr:rowOff>
    </xdr:from>
    <xdr:ext cx="534377" cy="259045"/>
    <xdr:sp macro="" textlink="">
      <xdr:nvSpPr>
        <xdr:cNvPr id="121" name="テキスト ボックス 120"/>
        <xdr:cNvSpPr txBox="1"/>
      </xdr:nvSpPr>
      <xdr:spPr>
        <a:xfrm>
          <a:off x="3530111" y="996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63,498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163680</xdr:rowOff>
    </xdr:from>
    <xdr:to>
      <xdr:col>4</xdr:col>
      <xdr:colOff>155575</xdr:colOff>
      <xdr:row>57</xdr:row>
      <xdr:rowOff>169327</xdr:rowOff>
    </xdr:to>
    <xdr:cxnSp macro="">
      <xdr:nvCxnSpPr>
        <xdr:cNvPr id="122" name="直線コネクタ 121"/>
        <xdr:cNvCxnSpPr/>
      </xdr:nvCxnSpPr>
      <xdr:spPr>
        <a:xfrm>
          <a:off x="2019300" y="9936330"/>
          <a:ext cx="889000" cy="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126375</xdr:rowOff>
    </xdr:from>
    <xdr:to>
      <xdr:col>4</xdr:col>
      <xdr:colOff>206375</xdr:colOff>
      <xdr:row>58</xdr:row>
      <xdr:rowOff>56525</xdr:rowOff>
    </xdr:to>
    <xdr:sp macro="" textlink="">
      <xdr:nvSpPr>
        <xdr:cNvPr id="123" name="フローチャート : 判断 122"/>
        <xdr:cNvSpPr/>
      </xdr:nvSpPr>
      <xdr:spPr>
        <a:xfrm>
          <a:off x="2857500" y="989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47652</xdr:rowOff>
    </xdr:from>
    <xdr:ext cx="534377" cy="259045"/>
    <xdr:sp macro="" textlink="">
      <xdr:nvSpPr>
        <xdr:cNvPr id="124" name="テキスト ボックス 123"/>
        <xdr:cNvSpPr txBox="1"/>
      </xdr:nvSpPr>
      <xdr:spPr>
        <a:xfrm>
          <a:off x="2641111" y="999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55,164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160392</xdr:rowOff>
    </xdr:from>
    <xdr:to>
      <xdr:col>2</xdr:col>
      <xdr:colOff>638175</xdr:colOff>
      <xdr:row>57</xdr:row>
      <xdr:rowOff>163680</xdr:rowOff>
    </xdr:to>
    <xdr:cxnSp macro="">
      <xdr:nvCxnSpPr>
        <xdr:cNvPr id="125" name="直線コネクタ 124"/>
        <xdr:cNvCxnSpPr/>
      </xdr:nvCxnSpPr>
      <xdr:spPr>
        <a:xfrm>
          <a:off x="1130300" y="9933042"/>
          <a:ext cx="889000" cy="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139013</xdr:rowOff>
    </xdr:from>
    <xdr:to>
      <xdr:col>3</xdr:col>
      <xdr:colOff>3175</xdr:colOff>
      <xdr:row>58</xdr:row>
      <xdr:rowOff>69163</xdr:rowOff>
    </xdr:to>
    <xdr:sp macro="" textlink="">
      <xdr:nvSpPr>
        <xdr:cNvPr id="126" name="フローチャート : 判断 125"/>
        <xdr:cNvSpPr/>
      </xdr:nvSpPr>
      <xdr:spPr>
        <a:xfrm>
          <a:off x="1968500" y="991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60290</xdr:rowOff>
    </xdr:from>
    <xdr:ext cx="534377" cy="259045"/>
    <xdr:sp macro="" textlink="">
      <xdr:nvSpPr>
        <xdr:cNvPr id="127" name="テキスト ボックス 126"/>
        <xdr:cNvSpPr txBox="1"/>
      </xdr:nvSpPr>
      <xdr:spPr>
        <a:xfrm>
          <a:off x="1752111" y="1000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51,847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148903</xdr:rowOff>
    </xdr:from>
    <xdr:to>
      <xdr:col>1</xdr:col>
      <xdr:colOff>485775</xdr:colOff>
      <xdr:row>58</xdr:row>
      <xdr:rowOff>79053</xdr:rowOff>
    </xdr:to>
    <xdr:sp macro="" textlink="">
      <xdr:nvSpPr>
        <xdr:cNvPr id="128" name="フローチャート : 判断 127"/>
        <xdr:cNvSpPr/>
      </xdr:nvSpPr>
      <xdr:spPr>
        <a:xfrm>
          <a:off x="1079500" y="992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70180</xdr:rowOff>
    </xdr:from>
    <xdr:ext cx="534377" cy="259045"/>
    <xdr:sp macro="" textlink="">
      <xdr:nvSpPr>
        <xdr:cNvPr id="129" name="テキスト ボックス 128"/>
        <xdr:cNvSpPr txBox="1"/>
      </xdr:nvSpPr>
      <xdr:spPr>
        <a:xfrm>
          <a:off x="863111" y="1001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49,251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91129</xdr:rowOff>
    </xdr:from>
    <xdr:to>
      <xdr:col>6</xdr:col>
      <xdr:colOff>561975</xdr:colOff>
      <xdr:row>58</xdr:row>
      <xdr:rowOff>21279</xdr:rowOff>
    </xdr:to>
    <xdr:sp macro="" textlink="">
      <xdr:nvSpPr>
        <xdr:cNvPr id="135" name="円/楕円 134"/>
        <xdr:cNvSpPr/>
      </xdr:nvSpPr>
      <xdr:spPr>
        <a:xfrm>
          <a:off x="4584700" y="986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50506</xdr:rowOff>
    </xdr:from>
    <xdr:ext cx="534377" cy="259045"/>
    <xdr:sp macro="" textlink="">
      <xdr:nvSpPr>
        <xdr:cNvPr id="136" name="物件費該当値テキスト"/>
        <xdr:cNvSpPr txBox="1"/>
      </xdr:nvSpPr>
      <xdr:spPr>
        <a:xfrm>
          <a:off x="4686300" y="965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64,415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92249</xdr:rowOff>
    </xdr:from>
    <xdr:to>
      <xdr:col>5</xdr:col>
      <xdr:colOff>409575</xdr:colOff>
      <xdr:row>58</xdr:row>
      <xdr:rowOff>22399</xdr:rowOff>
    </xdr:to>
    <xdr:sp macro="" textlink="">
      <xdr:nvSpPr>
        <xdr:cNvPr id="137" name="円/楕円 136"/>
        <xdr:cNvSpPr/>
      </xdr:nvSpPr>
      <xdr:spPr>
        <a:xfrm>
          <a:off x="3746500" y="986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38926</xdr:rowOff>
    </xdr:from>
    <xdr:ext cx="534377" cy="259045"/>
    <xdr:sp macro="" textlink="">
      <xdr:nvSpPr>
        <xdr:cNvPr id="138" name="テキスト ボックス 137"/>
        <xdr:cNvSpPr txBox="1"/>
      </xdr:nvSpPr>
      <xdr:spPr>
        <a:xfrm>
          <a:off x="3530111" y="964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64,121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118527</xdr:rowOff>
    </xdr:from>
    <xdr:to>
      <xdr:col>4</xdr:col>
      <xdr:colOff>206375</xdr:colOff>
      <xdr:row>58</xdr:row>
      <xdr:rowOff>48677</xdr:rowOff>
    </xdr:to>
    <xdr:sp macro="" textlink="">
      <xdr:nvSpPr>
        <xdr:cNvPr id="139" name="円/楕円 138"/>
        <xdr:cNvSpPr/>
      </xdr:nvSpPr>
      <xdr:spPr>
        <a:xfrm>
          <a:off x="2857500" y="989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65204</xdr:rowOff>
    </xdr:from>
    <xdr:ext cx="534377" cy="259045"/>
    <xdr:sp macro="" textlink="">
      <xdr:nvSpPr>
        <xdr:cNvPr id="140" name="テキスト ボックス 139"/>
        <xdr:cNvSpPr txBox="1"/>
      </xdr:nvSpPr>
      <xdr:spPr>
        <a:xfrm>
          <a:off x="2641111" y="966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57,224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112880</xdr:rowOff>
    </xdr:from>
    <xdr:to>
      <xdr:col>3</xdr:col>
      <xdr:colOff>3175</xdr:colOff>
      <xdr:row>58</xdr:row>
      <xdr:rowOff>43030</xdr:rowOff>
    </xdr:to>
    <xdr:sp macro="" textlink="">
      <xdr:nvSpPr>
        <xdr:cNvPr id="141" name="円/楕円 140"/>
        <xdr:cNvSpPr/>
      </xdr:nvSpPr>
      <xdr:spPr>
        <a:xfrm>
          <a:off x="1968500" y="988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59557</xdr:rowOff>
    </xdr:from>
    <xdr:ext cx="534377" cy="259045"/>
    <xdr:sp macro="" textlink="">
      <xdr:nvSpPr>
        <xdr:cNvPr id="142" name="テキスト ボックス 141"/>
        <xdr:cNvSpPr txBox="1"/>
      </xdr:nvSpPr>
      <xdr:spPr>
        <a:xfrm>
          <a:off x="1752111" y="966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58,706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109592</xdr:rowOff>
    </xdr:from>
    <xdr:to>
      <xdr:col>1</xdr:col>
      <xdr:colOff>485775</xdr:colOff>
      <xdr:row>58</xdr:row>
      <xdr:rowOff>39742</xdr:rowOff>
    </xdr:to>
    <xdr:sp macro="" textlink="">
      <xdr:nvSpPr>
        <xdr:cNvPr id="143" name="円/楕円 142"/>
        <xdr:cNvSpPr/>
      </xdr:nvSpPr>
      <xdr:spPr>
        <a:xfrm>
          <a:off x="1079500" y="988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56269</xdr:rowOff>
    </xdr:from>
    <xdr:ext cx="534377" cy="259045"/>
    <xdr:sp macro="" textlink="">
      <xdr:nvSpPr>
        <xdr:cNvPr id="144" name="テキスト ボックス 143"/>
        <xdr:cNvSpPr txBox="1"/>
      </xdr:nvSpPr>
      <xdr:spPr>
        <a:xfrm>
          <a:off x="863111" y="965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59,569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58" name="テキスト ボックス 157"/>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0" name="テキスト ボックス 159"/>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2" name="テキスト ボックス 161"/>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4" name="テキスト ボックス 163"/>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6" name="テキスト ボックス 165"/>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130447</xdr:rowOff>
    </xdr:from>
    <xdr:to>
      <xdr:col>6</xdr:col>
      <xdr:colOff>510540</xdr:colOff>
      <xdr:row>79</xdr:row>
      <xdr:rowOff>51853</xdr:rowOff>
    </xdr:to>
    <xdr:cxnSp macro="">
      <xdr:nvCxnSpPr>
        <xdr:cNvPr id="170" name="直線コネクタ 169"/>
        <xdr:cNvCxnSpPr/>
      </xdr:nvCxnSpPr>
      <xdr:spPr>
        <a:xfrm flipV="1">
          <a:off x="4633595" y="12131947"/>
          <a:ext cx="1270" cy="146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55680</xdr:rowOff>
    </xdr:from>
    <xdr:ext cx="378565" cy="259045"/>
    <xdr:sp macro="" textlink="">
      <xdr:nvSpPr>
        <xdr:cNvPr id="171" name="維持補修費最小値テキスト"/>
        <xdr:cNvSpPr txBox="1"/>
      </xdr:nvSpPr>
      <xdr:spPr>
        <a:xfrm>
          <a:off x="4686300" y="13600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432</a:t>
          </a:r>
          <a:endParaRPr kumimoji="1" lang="ja-JP" altLang="en-US" sz="1000" b="1">
            <a:latin typeface="ＭＳ Ｐゴシック"/>
          </a:endParaRPr>
        </a:p>
      </xdr:txBody>
    </xdr:sp>
    <xdr:clientData/>
  </xdr:oneCellAnchor>
  <xdr:twoCellAnchor>
    <xdr:from>
      <xdr:col>6</xdr:col>
      <xdr:colOff>422275</xdr:colOff>
      <xdr:row>79</xdr:row>
      <xdr:rowOff>51853</xdr:rowOff>
    </xdr:from>
    <xdr:to>
      <xdr:col>6</xdr:col>
      <xdr:colOff>600075</xdr:colOff>
      <xdr:row>79</xdr:row>
      <xdr:rowOff>51853</xdr:rowOff>
    </xdr:to>
    <xdr:cxnSp macro="">
      <xdr:nvCxnSpPr>
        <xdr:cNvPr id="172" name="直線コネクタ 171"/>
        <xdr:cNvCxnSpPr/>
      </xdr:nvCxnSpPr>
      <xdr:spPr>
        <a:xfrm>
          <a:off x="4546600" y="1359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77124</xdr:rowOff>
    </xdr:from>
    <xdr:ext cx="534377" cy="259045"/>
    <xdr:sp macro="" textlink="">
      <xdr:nvSpPr>
        <xdr:cNvPr id="173" name="維持補修費最大値テキスト"/>
        <xdr:cNvSpPr txBox="1"/>
      </xdr:nvSpPr>
      <xdr:spPr>
        <a:xfrm>
          <a:off x="4686300" y="1190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13,885</a:t>
          </a:r>
          <a:endParaRPr kumimoji="1" lang="ja-JP" altLang="en-US" sz="1000" b="1">
            <a:latin typeface="ＭＳ Ｐゴシック"/>
          </a:endParaRPr>
        </a:p>
      </xdr:txBody>
    </xdr:sp>
    <xdr:clientData/>
  </xdr:oneCellAnchor>
  <xdr:twoCellAnchor>
    <xdr:from>
      <xdr:col>6</xdr:col>
      <xdr:colOff>422275</xdr:colOff>
      <xdr:row>70</xdr:row>
      <xdr:rowOff>130447</xdr:rowOff>
    </xdr:from>
    <xdr:to>
      <xdr:col>6</xdr:col>
      <xdr:colOff>600075</xdr:colOff>
      <xdr:row>70</xdr:row>
      <xdr:rowOff>130447</xdr:rowOff>
    </xdr:to>
    <xdr:cxnSp macro="">
      <xdr:nvCxnSpPr>
        <xdr:cNvPr id="174" name="直線コネクタ 173"/>
        <xdr:cNvCxnSpPr/>
      </xdr:nvCxnSpPr>
      <xdr:spPr>
        <a:xfrm>
          <a:off x="4546600" y="1213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78414</xdr:rowOff>
    </xdr:from>
    <xdr:to>
      <xdr:col>6</xdr:col>
      <xdr:colOff>511175</xdr:colOff>
      <xdr:row>77</xdr:row>
      <xdr:rowOff>78739</xdr:rowOff>
    </xdr:to>
    <xdr:cxnSp macro="">
      <xdr:nvCxnSpPr>
        <xdr:cNvPr id="175" name="直線コネクタ 174"/>
        <xdr:cNvCxnSpPr/>
      </xdr:nvCxnSpPr>
      <xdr:spPr>
        <a:xfrm flipV="1">
          <a:off x="3797300" y="13280064"/>
          <a:ext cx="838200" cy="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13988</xdr:rowOff>
    </xdr:from>
    <xdr:ext cx="469744" cy="259045"/>
    <xdr:sp macro="" textlink="">
      <xdr:nvSpPr>
        <xdr:cNvPr id="176" name="維持補修費平均値テキスト"/>
        <xdr:cNvSpPr txBox="1"/>
      </xdr:nvSpPr>
      <xdr:spPr>
        <a:xfrm>
          <a:off x="4686300" y="13215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3,265</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35561</xdr:rowOff>
    </xdr:from>
    <xdr:to>
      <xdr:col>6</xdr:col>
      <xdr:colOff>561975</xdr:colOff>
      <xdr:row>77</xdr:row>
      <xdr:rowOff>137161</xdr:rowOff>
    </xdr:to>
    <xdr:sp macro="" textlink="">
      <xdr:nvSpPr>
        <xdr:cNvPr id="177" name="フローチャート : 判断 176"/>
        <xdr:cNvSpPr/>
      </xdr:nvSpPr>
      <xdr:spPr>
        <a:xfrm>
          <a:off x="4584700" y="132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78739</xdr:rowOff>
    </xdr:from>
    <xdr:to>
      <xdr:col>5</xdr:col>
      <xdr:colOff>358775</xdr:colOff>
      <xdr:row>77</xdr:row>
      <xdr:rowOff>88864</xdr:rowOff>
    </xdr:to>
    <xdr:cxnSp macro="">
      <xdr:nvCxnSpPr>
        <xdr:cNvPr id="178" name="直線コネクタ 177"/>
        <xdr:cNvCxnSpPr/>
      </xdr:nvCxnSpPr>
      <xdr:spPr>
        <a:xfrm flipV="1">
          <a:off x="2908300" y="13280389"/>
          <a:ext cx="889000" cy="1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52760</xdr:rowOff>
    </xdr:from>
    <xdr:to>
      <xdr:col>5</xdr:col>
      <xdr:colOff>409575</xdr:colOff>
      <xdr:row>77</xdr:row>
      <xdr:rowOff>154360</xdr:rowOff>
    </xdr:to>
    <xdr:sp macro="" textlink="">
      <xdr:nvSpPr>
        <xdr:cNvPr id="179" name="フローチャート : 判断 178"/>
        <xdr:cNvSpPr/>
      </xdr:nvSpPr>
      <xdr:spPr>
        <a:xfrm>
          <a:off x="3746500" y="132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145487</xdr:rowOff>
    </xdr:from>
    <xdr:ext cx="469744" cy="259045"/>
    <xdr:sp macro="" textlink="">
      <xdr:nvSpPr>
        <xdr:cNvPr id="180" name="テキスト ボックス 179"/>
        <xdr:cNvSpPr txBox="1"/>
      </xdr:nvSpPr>
      <xdr:spPr>
        <a:xfrm>
          <a:off x="3562427" y="1334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3,107</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61759</xdr:rowOff>
    </xdr:from>
    <xdr:to>
      <xdr:col>4</xdr:col>
      <xdr:colOff>155575</xdr:colOff>
      <xdr:row>77</xdr:row>
      <xdr:rowOff>88864</xdr:rowOff>
    </xdr:to>
    <xdr:cxnSp macro="">
      <xdr:nvCxnSpPr>
        <xdr:cNvPr id="181" name="直線コネクタ 180"/>
        <xdr:cNvCxnSpPr/>
      </xdr:nvCxnSpPr>
      <xdr:spPr>
        <a:xfrm>
          <a:off x="2019300" y="13263409"/>
          <a:ext cx="889000" cy="2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13788</xdr:rowOff>
    </xdr:from>
    <xdr:to>
      <xdr:col>4</xdr:col>
      <xdr:colOff>206375</xdr:colOff>
      <xdr:row>77</xdr:row>
      <xdr:rowOff>115388</xdr:rowOff>
    </xdr:to>
    <xdr:sp macro="" textlink="">
      <xdr:nvSpPr>
        <xdr:cNvPr id="182" name="フローチャート : 判断 181"/>
        <xdr:cNvSpPr/>
      </xdr:nvSpPr>
      <xdr:spPr>
        <a:xfrm>
          <a:off x="2857500" y="1321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131915</xdr:rowOff>
    </xdr:from>
    <xdr:ext cx="469744" cy="259045"/>
    <xdr:sp macro="" textlink="">
      <xdr:nvSpPr>
        <xdr:cNvPr id="183" name="テキスト ボックス 182"/>
        <xdr:cNvSpPr txBox="1"/>
      </xdr:nvSpPr>
      <xdr:spPr>
        <a:xfrm>
          <a:off x="2673427" y="1299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3,465</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58276</xdr:rowOff>
    </xdr:from>
    <xdr:to>
      <xdr:col>2</xdr:col>
      <xdr:colOff>638175</xdr:colOff>
      <xdr:row>77</xdr:row>
      <xdr:rowOff>61759</xdr:rowOff>
    </xdr:to>
    <xdr:cxnSp macro="">
      <xdr:nvCxnSpPr>
        <xdr:cNvPr id="184" name="直線コネクタ 183"/>
        <xdr:cNvCxnSpPr/>
      </xdr:nvCxnSpPr>
      <xdr:spPr>
        <a:xfrm>
          <a:off x="1130300" y="13259926"/>
          <a:ext cx="889000" cy="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19558</xdr:rowOff>
    </xdr:from>
    <xdr:to>
      <xdr:col>3</xdr:col>
      <xdr:colOff>3175</xdr:colOff>
      <xdr:row>77</xdr:row>
      <xdr:rowOff>121158</xdr:rowOff>
    </xdr:to>
    <xdr:sp macro="" textlink="">
      <xdr:nvSpPr>
        <xdr:cNvPr id="185" name="フローチャート : 判断 184"/>
        <xdr:cNvSpPr/>
      </xdr:nvSpPr>
      <xdr:spPr>
        <a:xfrm>
          <a:off x="1968500" y="1322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112285</xdr:rowOff>
    </xdr:from>
    <xdr:ext cx="469744" cy="259045"/>
    <xdr:sp macro="" textlink="">
      <xdr:nvSpPr>
        <xdr:cNvPr id="186" name="テキスト ボックス 185"/>
        <xdr:cNvSpPr txBox="1"/>
      </xdr:nvSpPr>
      <xdr:spPr>
        <a:xfrm>
          <a:off x="1784427" y="1331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24456</xdr:rowOff>
    </xdr:from>
    <xdr:to>
      <xdr:col>1</xdr:col>
      <xdr:colOff>485775</xdr:colOff>
      <xdr:row>77</xdr:row>
      <xdr:rowOff>126056</xdr:rowOff>
    </xdr:to>
    <xdr:sp macro="" textlink="">
      <xdr:nvSpPr>
        <xdr:cNvPr id="187" name="フローチャート : 判断 186"/>
        <xdr:cNvSpPr/>
      </xdr:nvSpPr>
      <xdr:spPr>
        <a:xfrm>
          <a:off x="1079500" y="1322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117183</xdr:rowOff>
    </xdr:from>
    <xdr:ext cx="469744" cy="259045"/>
    <xdr:sp macro="" textlink="">
      <xdr:nvSpPr>
        <xdr:cNvPr id="188" name="テキスト ボックス 187"/>
        <xdr:cNvSpPr txBox="1"/>
      </xdr:nvSpPr>
      <xdr:spPr>
        <a:xfrm>
          <a:off x="895427" y="1331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27614</xdr:rowOff>
    </xdr:from>
    <xdr:to>
      <xdr:col>6</xdr:col>
      <xdr:colOff>561975</xdr:colOff>
      <xdr:row>77</xdr:row>
      <xdr:rowOff>129214</xdr:rowOff>
    </xdr:to>
    <xdr:sp macro="" textlink="">
      <xdr:nvSpPr>
        <xdr:cNvPr id="194" name="円/楕円 193"/>
        <xdr:cNvSpPr/>
      </xdr:nvSpPr>
      <xdr:spPr>
        <a:xfrm>
          <a:off x="4584700" y="1322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50491</xdr:rowOff>
    </xdr:from>
    <xdr:ext cx="469744" cy="259045"/>
    <xdr:sp macro="" textlink="">
      <xdr:nvSpPr>
        <xdr:cNvPr id="195" name="維持補修費該当値テキスト"/>
        <xdr:cNvSpPr txBox="1"/>
      </xdr:nvSpPr>
      <xdr:spPr>
        <a:xfrm>
          <a:off x="4686300" y="1308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3,338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27939</xdr:rowOff>
    </xdr:from>
    <xdr:to>
      <xdr:col>5</xdr:col>
      <xdr:colOff>409575</xdr:colOff>
      <xdr:row>77</xdr:row>
      <xdr:rowOff>129539</xdr:rowOff>
    </xdr:to>
    <xdr:sp macro="" textlink="">
      <xdr:nvSpPr>
        <xdr:cNvPr id="196" name="円/楕円 195"/>
        <xdr:cNvSpPr/>
      </xdr:nvSpPr>
      <xdr:spPr>
        <a:xfrm>
          <a:off x="3746500" y="1322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146066</xdr:rowOff>
    </xdr:from>
    <xdr:ext cx="469744" cy="259045"/>
    <xdr:sp macro="" textlink="">
      <xdr:nvSpPr>
        <xdr:cNvPr id="197" name="テキスト ボックス 196"/>
        <xdr:cNvSpPr txBox="1"/>
      </xdr:nvSpPr>
      <xdr:spPr>
        <a:xfrm>
          <a:off x="3562427" y="1300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3,335</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38064</xdr:rowOff>
    </xdr:from>
    <xdr:to>
      <xdr:col>4</xdr:col>
      <xdr:colOff>206375</xdr:colOff>
      <xdr:row>77</xdr:row>
      <xdr:rowOff>139664</xdr:rowOff>
    </xdr:to>
    <xdr:sp macro="" textlink="">
      <xdr:nvSpPr>
        <xdr:cNvPr id="198" name="円/楕円 197"/>
        <xdr:cNvSpPr/>
      </xdr:nvSpPr>
      <xdr:spPr>
        <a:xfrm>
          <a:off x="2857500" y="1323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130791</xdr:rowOff>
    </xdr:from>
    <xdr:ext cx="469744" cy="259045"/>
    <xdr:sp macro="" textlink="">
      <xdr:nvSpPr>
        <xdr:cNvPr id="199" name="テキスト ボックス 198"/>
        <xdr:cNvSpPr txBox="1"/>
      </xdr:nvSpPr>
      <xdr:spPr>
        <a:xfrm>
          <a:off x="2673427" y="1333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3,242</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10959</xdr:rowOff>
    </xdr:from>
    <xdr:to>
      <xdr:col>3</xdr:col>
      <xdr:colOff>3175</xdr:colOff>
      <xdr:row>77</xdr:row>
      <xdr:rowOff>112559</xdr:rowOff>
    </xdr:to>
    <xdr:sp macro="" textlink="">
      <xdr:nvSpPr>
        <xdr:cNvPr id="200" name="円/楕円 199"/>
        <xdr:cNvSpPr/>
      </xdr:nvSpPr>
      <xdr:spPr>
        <a:xfrm>
          <a:off x="1968500" y="1321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129086</xdr:rowOff>
    </xdr:from>
    <xdr:ext cx="469744" cy="259045"/>
    <xdr:sp macro="" textlink="">
      <xdr:nvSpPr>
        <xdr:cNvPr id="201" name="テキスト ボックス 200"/>
        <xdr:cNvSpPr txBox="1"/>
      </xdr:nvSpPr>
      <xdr:spPr>
        <a:xfrm>
          <a:off x="1784427" y="1298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3,491</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7476</xdr:rowOff>
    </xdr:from>
    <xdr:to>
      <xdr:col>1</xdr:col>
      <xdr:colOff>485775</xdr:colOff>
      <xdr:row>77</xdr:row>
      <xdr:rowOff>109076</xdr:rowOff>
    </xdr:to>
    <xdr:sp macro="" textlink="">
      <xdr:nvSpPr>
        <xdr:cNvPr id="202" name="円/楕円 201"/>
        <xdr:cNvSpPr/>
      </xdr:nvSpPr>
      <xdr:spPr>
        <a:xfrm>
          <a:off x="1079500" y="1320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125603</xdr:rowOff>
    </xdr:from>
    <xdr:ext cx="469744" cy="259045"/>
    <xdr:sp macro="" textlink="">
      <xdr:nvSpPr>
        <xdr:cNvPr id="203" name="テキスト ボックス 202"/>
        <xdr:cNvSpPr txBox="1"/>
      </xdr:nvSpPr>
      <xdr:spPr>
        <a:xfrm>
          <a:off x="895427" y="12984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77,481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35785</xdr:rowOff>
    </xdr:from>
    <xdr:to>
      <xdr:col>6</xdr:col>
      <xdr:colOff>510540</xdr:colOff>
      <xdr:row>98</xdr:row>
      <xdr:rowOff>165156</xdr:rowOff>
    </xdr:to>
    <xdr:cxnSp macro="">
      <xdr:nvCxnSpPr>
        <xdr:cNvPr id="230" name="直線コネクタ 229"/>
        <xdr:cNvCxnSpPr/>
      </xdr:nvCxnSpPr>
      <xdr:spPr>
        <a:xfrm flipV="1">
          <a:off x="4633595" y="15466285"/>
          <a:ext cx="1270" cy="150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168983</xdr:rowOff>
    </xdr:from>
    <xdr:ext cx="534377" cy="259045"/>
    <xdr:sp macro="" textlink="">
      <xdr:nvSpPr>
        <xdr:cNvPr id="231" name="扶助費最小値テキスト"/>
        <xdr:cNvSpPr txBox="1"/>
      </xdr:nvSpPr>
      <xdr:spPr>
        <a:xfrm>
          <a:off x="4686300" y="1697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66,441</a:t>
          </a:r>
          <a:endParaRPr kumimoji="1" lang="ja-JP" altLang="en-US" sz="1000" b="1">
            <a:latin typeface="ＭＳ Ｐゴシック"/>
          </a:endParaRPr>
        </a:p>
      </xdr:txBody>
    </xdr:sp>
    <xdr:clientData/>
  </xdr:oneCellAnchor>
  <xdr:twoCellAnchor>
    <xdr:from>
      <xdr:col>6</xdr:col>
      <xdr:colOff>422275</xdr:colOff>
      <xdr:row>98</xdr:row>
      <xdr:rowOff>165156</xdr:rowOff>
    </xdr:from>
    <xdr:to>
      <xdr:col>6</xdr:col>
      <xdr:colOff>600075</xdr:colOff>
      <xdr:row>98</xdr:row>
      <xdr:rowOff>165156</xdr:rowOff>
    </xdr:to>
    <xdr:cxnSp macro="">
      <xdr:nvCxnSpPr>
        <xdr:cNvPr id="232" name="直線コネクタ 231"/>
        <xdr:cNvCxnSpPr/>
      </xdr:nvCxnSpPr>
      <xdr:spPr>
        <a:xfrm>
          <a:off x="4546600" y="16967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153912</xdr:rowOff>
    </xdr:from>
    <xdr:ext cx="599010" cy="259045"/>
    <xdr:sp macro="" textlink="">
      <xdr:nvSpPr>
        <xdr:cNvPr id="233" name="扶助費最大値テキスト"/>
        <xdr:cNvSpPr txBox="1"/>
      </xdr:nvSpPr>
      <xdr:spPr>
        <a:xfrm>
          <a:off x="4686300" y="15241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158,364</a:t>
          </a:r>
          <a:endParaRPr kumimoji="1" lang="ja-JP" altLang="en-US" sz="1000" b="1">
            <a:latin typeface="ＭＳ Ｐゴシック"/>
          </a:endParaRPr>
        </a:p>
      </xdr:txBody>
    </xdr:sp>
    <xdr:clientData/>
  </xdr:oneCellAnchor>
  <xdr:twoCellAnchor>
    <xdr:from>
      <xdr:col>6</xdr:col>
      <xdr:colOff>422275</xdr:colOff>
      <xdr:row>90</xdr:row>
      <xdr:rowOff>35785</xdr:rowOff>
    </xdr:from>
    <xdr:to>
      <xdr:col>6</xdr:col>
      <xdr:colOff>600075</xdr:colOff>
      <xdr:row>90</xdr:row>
      <xdr:rowOff>35785</xdr:rowOff>
    </xdr:to>
    <xdr:cxnSp macro="">
      <xdr:nvCxnSpPr>
        <xdr:cNvPr id="234" name="直線コネクタ 233"/>
        <xdr:cNvCxnSpPr/>
      </xdr:nvCxnSpPr>
      <xdr:spPr>
        <a:xfrm>
          <a:off x="4546600" y="1546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69830</xdr:rowOff>
    </xdr:from>
    <xdr:to>
      <xdr:col>6</xdr:col>
      <xdr:colOff>511175</xdr:colOff>
      <xdr:row>97</xdr:row>
      <xdr:rowOff>134409</xdr:rowOff>
    </xdr:to>
    <xdr:cxnSp macro="">
      <xdr:nvCxnSpPr>
        <xdr:cNvPr id="235" name="直線コネクタ 234"/>
        <xdr:cNvCxnSpPr/>
      </xdr:nvCxnSpPr>
      <xdr:spPr>
        <a:xfrm flipV="1">
          <a:off x="3797300" y="16700480"/>
          <a:ext cx="838200" cy="6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51165</xdr:rowOff>
    </xdr:from>
    <xdr:ext cx="534377" cy="259045"/>
    <xdr:sp macro="" textlink="">
      <xdr:nvSpPr>
        <xdr:cNvPr id="236" name="扶助費平均値テキスト"/>
        <xdr:cNvSpPr txBox="1"/>
      </xdr:nvSpPr>
      <xdr:spPr>
        <a:xfrm>
          <a:off x="4686300" y="16338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92,712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28288</xdr:rowOff>
    </xdr:from>
    <xdr:to>
      <xdr:col>6</xdr:col>
      <xdr:colOff>561975</xdr:colOff>
      <xdr:row>96</xdr:row>
      <xdr:rowOff>129888</xdr:rowOff>
    </xdr:to>
    <xdr:sp macro="" textlink="">
      <xdr:nvSpPr>
        <xdr:cNvPr id="237" name="フローチャート : 判断 236"/>
        <xdr:cNvSpPr/>
      </xdr:nvSpPr>
      <xdr:spPr>
        <a:xfrm>
          <a:off x="4584700" y="1648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134409</xdr:rowOff>
    </xdr:from>
    <xdr:to>
      <xdr:col>5</xdr:col>
      <xdr:colOff>358775</xdr:colOff>
      <xdr:row>97</xdr:row>
      <xdr:rowOff>160502</xdr:rowOff>
    </xdr:to>
    <xdr:cxnSp macro="">
      <xdr:nvCxnSpPr>
        <xdr:cNvPr id="238" name="直線コネクタ 237"/>
        <xdr:cNvCxnSpPr/>
      </xdr:nvCxnSpPr>
      <xdr:spPr>
        <a:xfrm flipV="1">
          <a:off x="2908300" y="16765059"/>
          <a:ext cx="889000" cy="2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153479</xdr:rowOff>
    </xdr:from>
    <xdr:to>
      <xdr:col>5</xdr:col>
      <xdr:colOff>409575</xdr:colOff>
      <xdr:row>97</xdr:row>
      <xdr:rowOff>83629</xdr:rowOff>
    </xdr:to>
    <xdr:sp macro="" textlink="">
      <xdr:nvSpPr>
        <xdr:cNvPr id="239" name="フローチャート : 判断 238"/>
        <xdr:cNvSpPr/>
      </xdr:nvSpPr>
      <xdr:spPr>
        <a:xfrm>
          <a:off x="3746500" y="1661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100156</xdr:rowOff>
    </xdr:from>
    <xdr:ext cx="534377" cy="259045"/>
    <xdr:sp macro="" textlink="">
      <xdr:nvSpPr>
        <xdr:cNvPr id="240" name="テキスト ボックス 239"/>
        <xdr:cNvSpPr txBox="1"/>
      </xdr:nvSpPr>
      <xdr:spPr>
        <a:xfrm>
          <a:off x="3530111" y="1638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85,045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160502</xdr:rowOff>
    </xdr:from>
    <xdr:to>
      <xdr:col>4</xdr:col>
      <xdr:colOff>155575</xdr:colOff>
      <xdr:row>98</xdr:row>
      <xdr:rowOff>67300</xdr:rowOff>
    </xdr:to>
    <xdr:cxnSp macro="">
      <xdr:nvCxnSpPr>
        <xdr:cNvPr id="241" name="直線コネクタ 240"/>
        <xdr:cNvCxnSpPr/>
      </xdr:nvCxnSpPr>
      <xdr:spPr>
        <a:xfrm flipV="1">
          <a:off x="2019300" y="16791152"/>
          <a:ext cx="889000" cy="7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107531</xdr:rowOff>
    </xdr:from>
    <xdr:to>
      <xdr:col>4</xdr:col>
      <xdr:colOff>206375</xdr:colOff>
      <xdr:row>97</xdr:row>
      <xdr:rowOff>37681</xdr:rowOff>
    </xdr:to>
    <xdr:sp macro="" textlink="">
      <xdr:nvSpPr>
        <xdr:cNvPr id="242" name="フローチャート : 判断 241"/>
        <xdr:cNvSpPr/>
      </xdr:nvSpPr>
      <xdr:spPr>
        <a:xfrm>
          <a:off x="2857500" y="1656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54208</xdr:rowOff>
    </xdr:from>
    <xdr:ext cx="534377" cy="259045"/>
    <xdr:sp macro="" textlink="">
      <xdr:nvSpPr>
        <xdr:cNvPr id="243" name="テキスト ボックス 242"/>
        <xdr:cNvSpPr txBox="1"/>
      </xdr:nvSpPr>
      <xdr:spPr>
        <a:xfrm>
          <a:off x="2641111" y="1634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87,859</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67300</xdr:rowOff>
    </xdr:from>
    <xdr:to>
      <xdr:col>2</xdr:col>
      <xdr:colOff>638175</xdr:colOff>
      <xdr:row>98</xdr:row>
      <xdr:rowOff>108365</xdr:rowOff>
    </xdr:to>
    <xdr:cxnSp macro="">
      <xdr:nvCxnSpPr>
        <xdr:cNvPr id="244" name="直線コネクタ 243"/>
        <xdr:cNvCxnSpPr/>
      </xdr:nvCxnSpPr>
      <xdr:spPr>
        <a:xfrm flipV="1">
          <a:off x="1130300" y="16869400"/>
          <a:ext cx="889000" cy="4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22051</xdr:rowOff>
    </xdr:from>
    <xdr:to>
      <xdr:col>3</xdr:col>
      <xdr:colOff>3175</xdr:colOff>
      <xdr:row>97</xdr:row>
      <xdr:rowOff>123651</xdr:rowOff>
    </xdr:to>
    <xdr:sp macro="" textlink="">
      <xdr:nvSpPr>
        <xdr:cNvPr id="245" name="フローチャート : 判断 244"/>
        <xdr:cNvSpPr/>
      </xdr:nvSpPr>
      <xdr:spPr>
        <a:xfrm>
          <a:off x="1968500" y="1665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140178</xdr:rowOff>
    </xdr:from>
    <xdr:ext cx="534377" cy="259045"/>
    <xdr:sp macro="" textlink="">
      <xdr:nvSpPr>
        <xdr:cNvPr id="246" name="テキスト ボックス 245"/>
        <xdr:cNvSpPr txBox="1"/>
      </xdr:nvSpPr>
      <xdr:spPr>
        <a:xfrm>
          <a:off x="1752111" y="1642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24092</xdr:rowOff>
    </xdr:from>
    <xdr:to>
      <xdr:col>1</xdr:col>
      <xdr:colOff>485775</xdr:colOff>
      <xdr:row>97</xdr:row>
      <xdr:rowOff>125692</xdr:rowOff>
    </xdr:to>
    <xdr:sp macro="" textlink="">
      <xdr:nvSpPr>
        <xdr:cNvPr id="247" name="フローチャート : 判断 246"/>
        <xdr:cNvSpPr/>
      </xdr:nvSpPr>
      <xdr:spPr>
        <a:xfrm>
          <a:off x="1079500" y="1665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142219</xdr:rowOff>
    </xdr:from>
    <xdr:ext cx="534377" cy="259045"/>
    <xdr:sp macro="" textlink="">
      <xdr:nvSpPr>
        <xdr:cNvPr id="248" name="テキスト ボックス 247"/>
        <xdr:cNvSpPr txBox="1"/>
      </xdr:nvSpPr>
      <xdr:spPr>
        <a:xfrm>
          <a:off x="863111" y="164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82,469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19030</xdr:rowOff>
    </xdr:from>
    <xdr:to>
      <xdr:col>6</xdr:col>
      <xdr:colOff>561975</xdr:colOff>
      <xdr:row>97</xdr:row>
      <xdr:rowOff>120630</xdr:rowOff>
    </xdr:to>
    <xdr:sp macro="" textlink="">
      <xdr:nvSpPr>
        <xdr:cNvPr id="254" name="円/楕円 253"/>
        <xdr:cNvSpPr/>
      </xdr:nvSpPr>
      <xdr:spPr>
        <a:xfrm>
          <a:off x="4584700" y="1664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168907</xdr:rowOff>
    </xdr:from>
    <xdr:ext cx="534377" cy="259045"/>
    <xdr:sp macro="" textlink="">
      <xdr:nvSpPr>
        <xdr:cNvPr id="255" name="扶助費該当値テキスト"/>
        <xdr:cNvSpPr txBox="1"/>
      </xdr:nvSpPr>
      <xdr:spPr>
        <a:xfrm>
          <a:off x="4686300" y="1662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82,779</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83609</xdr:rowOff>
    </xdr:from>
    <xdr:to>
      <xdr:col>5</xdr:col>
      <xdr:colOff>409575</xdr:colOff>
      <xdr:row>98</xdr:row>
      <xdr:rowOff>13759</xdr:rowOff>
    </xdr:to>
    <xdr:sp macro="" textlink="">
      <xdr:nvSpPr>
        <xdr:cNvPr id="256" name="円/楕円 255"/>
        <xdr:cNvSpPr/>
      </xdr:nvSpPr>
      <xdr:spPr>
        <a:xfrm>
          <a:off x="3746500" y="1671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4886</xdr:rowOff>
    </xdr:from>
    <xdr:ext cx="534377" cy="259045"/>
    <xdr:sp macro="" textlink="">
      <xdr:nvSpPr>
        <xdr:cNvPr id="257" name="テキスト ボックス 256"/>
        <xdr:cNvSpPr txBox="1"/>
      </xdr:nvSpPr>
      <xdr:spPr>
        <a:xfrm>
          <a:off x="3530111" y="1680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78,824</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109702</xdr:rowOff>
    </xdr:from>
    <xdr:to>
      <xdr:col>4</xdr:col>
      <xdr:colOff>206375</xdr:colOff>
      <xdr:row>98</xdr:row>
      <xdr:rowOff>39852</xdr:rowOff>
    </xdr:to>
    <xdr:sp macro="" textlink="">
      <xdr:nvSpPr>
        <xdr:cNvPr id="258" name="円/楕円 257"/>
        <xdr:cNvSpPr/>
      </xdr:nvSpPr>
      <xdr:spPr>
        <a:xfrm>
          <a:off x="2857500" y="1674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30979</xdr:rowOff>
    </xdr:from>
    <xdr:ext cx="534377" cy="259045"/>
    <xdr:sp macro="" textlink="">
      <xdr:nvSpPr>
        <xdr:cNvPr id="259" name="テキスト ボックス 258"/>
        <xdr:cNvSpPr txBox="1"/>
      </xdr:nvSpPr>
      <xdr:spPr>
        <a:xfrm>
          <a:off x="2641111" y="1683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77,226</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16500</xdr:rowOff>
    </xdr:from>
    <xdr:to>
      <xdr:col>3</xdr:col>
      <xdr:colOff>3175</xdr:colOff>
      <xdr:row>98</xdr:row>
      <xdr:rowOff>118100</xdr:rowOff>
    </xdr:to>
    <xdr:sp macro="" textlink="">
      <xdr:nvSpPr>
        <xdr:cNvPr id="260" name="円/楕円 259"/>
        <xdr:cNvSpPr/>
      </xdr:nvSpPr>
      <xdr:spPr>
        <a:xfrm>
          <a:off x="1968500" y="168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109227</xdr:rowOff>
    </xdr:from>
    <xdr:ext cx="534377" cy="259045"/>
    <xdr:sp macro="" textlink="">
      <xdr:nvSpPr>
        <xdr:cNvPr id="261" name="テキスト ボックス 260"/>
        <xdr:cNvSpPr txBox="1"/>
      </xdr:nvSpPr>
      <xdr:spPr>
        <a:xfrm>
          <a:off x="1752111" y="1691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72,434</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57565</xdr:rowOff>
    </xdr:from>
    <xdr:to>
      <xdr:col>1</xdr:col>
      <xdr:colOff>485775</xdr:colOff>
      <xdr:row>98</xdr:row>
      <xdr:rowOff>159165</xdr:rowOff>
    </xdr:to>
    <xdr:sp macro="" textlink="">
      <xdr:nvSpPr>
        <xdr:cNvPr id="262" name="円/楕円 261"/>
        <xdr:cNvSpPr/>
      </xdr:nvSpPr>
      <xdr:spPr>
        <a:xfrm>
          <a:off x="1079500" y="1685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150292</xdr:rowOff>
    </xdr:from>
    <xdr:ext cx="534377" cy="259045"/>
    <xdr:sp macro="" textlink="">
      <xdr:nvSpPr>
        <xdr:cNvPr id="263" name="テキスト ボックス 262"/>
        <xdr:cNvSpPr txBox="1"/>
      </xdr:nvSpPr>
      <xdr:spPr>
        <a:xfrm>
          <a:off x="863111" y="1695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69,919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47,612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4" name="テキスト ボックス 273"/>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6" name="テキスト ボックス 275"/>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130670</xdr:rowOff>
    </xdr:from>
    <xdr:to>
      <xdr:col>15</xdr:col>
      <xdr:colOff>180340</xdr:colOff>
      <xdr:row>39</xdr:row>
      <xdr:rowOff>93675</xdr:rowOff>
    </xdr:to>
    <xdr:cxnSp macro="">
      <xdr:nvCxnSpPr>
        <xdr:cNvPr id="288" name="直線コネクタ 287"/>
        <xdr:cNvCxnSpPr/>
      </xdr:nvCxnSpPr>
      <xdr:spPr>
        <a:xfrm flipV="1">
          <a:off x="10475595" y="5274170"/>
          <a:ext cx="1270" cy="1506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97502</xdr:rowOff>
    </xdr:from>
    <xdr:ext cx="469744" cy="259045"/>
    <xdr:sp macro="" textlink="">
      <xdr:nvSpPr>
        <xdr:cNvPr id="289" name="補助費等最小値テキスト"/>
        <xdr:cNvSpPr txBox="1"/>
      </xdr:nvSpPr>
      <xdr:spPr>
        <a:xfrm>
          <a:off x="10528300" y="67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8,708</a:t>
          </a:r>
          <a:endParaRPr kumimoji="1" lang="ja-JP" altLang="en-US" sz="1000" b="1">
            <a:latin typeface="ＭＳ Ｐゴシック"/>
          </a:endParaRPr>
        </a:p>
      </xdr:txBody>
    </xdr:sp>
    <xdr:clientData/>
  </xdr:oneCellAnchor>
  <xdr:twoCellAnchor>
    <xdr:from>
      <xdr:col>15</xdr:col>
      <xdr:colOff>92075</xdr:colOff>
      <xdr:row>39</xdr:row>
      <xdr:rowOff>93675</xdr:rowOff>
    </xdr:from>
    <xdr:to>
      <xdr:col>15</xdr:col>
      <xdr:colOff>269875</xdr:colOff>
      <xdr:row>39</xdr:row>
      <xdr:rowOff>93675</xdr:rowOff>
    </xdr:to>
    <xdr:cxnSp macro="">
      <xdr:nvCxnSpPr>
        <xdr:cNvPr id="290" name="直線コネクタ 289"/>
        <xdr:cNvCxnSpPr/>
      </xdr:nvCxnSpPr>
      <xdr:spPr>
        <a:xfrm>
          <a:off x="10388600" y="678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77347</xdr:rowOff>
    </xdr:from>
    <xdr:ext cx="534377" cy="259045"/>
    <xdr:sp macro="" textlink="">
      <xdr:nvSpPr>
        <xdr:cNvPr id="291" name="補助費等最大値テキスト"/>
        <xdr:cNvSpPr txBox="1"/>
      </xdr:nvSpPr>
      <xdr:spPr>
        <a:xfrm>
          <a:off x="10528300" y="504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48,237</a:t>
          </a:r>
          <a:endParaRPr kumimoji="1" lang="ja-JP" altLang="en-US" sz="1000" b="1">
            <a:latin typeface="ＭＳ Ｐゴシック"/>
          </a:endParaRPr>
        </a:p>
      </xdr:txBody>
    </xdr:sp>
    <xdr:clientData/>
  </xdr:oneCellAnchor>
  <xdr:twoCellAnchor>
    <xdr:from>
      <xdr:col>15</xdr:col>
      <xdr:colOff>92075</xdr:colOff>
      <xdr:row>30</xdr:row>
      <xdr:rowOff>130670</xdr:rowOff>
    </xdr:from>
    <xdr:to>
      <xdr:col>15</xdr:col>
      <xdr:colOff>269875</xdr:colOff>
      <xdr:row>30</xdr:row>
      <xdr:rowOff>130670</xdr:rowOff>
    </xdr:to>
    <xdr:cxnSp macro="">
      <xdr:nvCxnSpPr>
        <xdr:cNvPr id="292" name="直線コネクタ 291"/>
        <xdr:cNvCxnSpPr/>
      </xdr:nvCxnSpPr>
      <xdr:spPr>
        <a:xfrm>
          <a:off x="10388600" y="527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32</xdr:row>
      <xdr:rowOff>98742</xdr:rowOff>
    </xdr:from>
    <xdr:to>
      <xdr:col>15</xdr:col>
      <xdr:colOff>180975</xdr:colOff>
      <xdr:row>32</xdr:row>
      <xdr:rowOff>143129</xdr:rowOff>
    </xdr:to>
    <xdr:cxnSp macro="">
      <xdr:nvCxnSpPr>
        <xdr:cNvPr id="293" name="直線コネクタ 292"/>
        <xdr:cNvCxnSpPr/>
      </xdr:nvCxnSpPr>
      <xdr:spPr>
        <a:xfrm>
          <a:off x="9639300" y="5585142"/>
          <a:ext cx="838200" cy="4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35361</xdr:rowOff>
    </xdr:from>
    <xdr:ext cx="534377" cy="259045"/>
    <xdr:sp macro="" textlink="">
      <xdr:nvSpPr>
        <xdr:cNvPr id="294" name="補助費等平均値テキスト"/>
        <xdr:cNvSpPr txBox="1"/>
      </xdr:nvSpPr>
      <xdr:spPr>
        <a:xfrm>
          <a:off x="10528300" y="6036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26,339</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56934</xdr:rowOff>
    </xdr:from>
    <xdr:to>
      <xdr:col>15</xdr:col>
      <xdr:colOff>231775</xdr:colOff>
      <xdr:row>35</xdr:row>
      <xdr:rowOff>158534</xdr:rowOff>
    </xdr:to>
    <xdr:sp macro="" textlink="">
      <xdr:nvSpPr>
        <xdr:cNvPr id="295" name="フローチャート : 判断 294"/>
        <xdr:cNvSpPr/>
      </xdr:nvSpPr>
      <xdr:spPr>
        <a:xfrm>
          <a:off x="10426700" y="605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32</xdr:row>
      <xdr:rowOff>98742</xdr:rowOff>
    </xdr:from>
    <xdr:to>
      <xdr:col>14</xdr:col>
      <xdr:colOff>28575</xdr:colOff>
      <xdr:row>37</xdr:row>
      <xdr:rowOff>125260</xdr:rowOff>
    </xdr:to>
    <xdr:cxnSp macro="">
      <xdr:nvCxnSpPr>
        <xdr:cNvPr id="296" name="直線コネクタ 295"/>
        <xdr:cNvCxnSpPr/>
      </xdr:nvCxnSpPr>
      <xdr:spPr>
        <a:xfrm flipV="1">
          <a:off x="8750300" y="5585142"/>
          <a:ext cx="889000" cy="88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122009</xdr:rowOff>
    </xdr:from>
    <xdr:to>
      <xdr:col>14</xdr:col>
      <xdr:colOff>79375</xdr:colOff>
      <xdr:row>36</xdr:row>
      <xdr:rowOff>52159</xdr:rowOff>
    </xdr:to>
    <xdr:sp macro="" textlink="">
      <xdr:nvSpPr>
        <xdr:cNvPr id="297" name="フローチャート : 判断 296"/>
        <xdr:cNvSpPr/>
      </xdr:nvSpPr>
      <xdr:spPr>
        <a:xfrm>
          <a:off x="9588500" y="6122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43286</xdr:rowOff>
    </xdr:from>
    <xdr:ext cx="534377" cy="259045"/>
    <xdr:sp macro="" textlink="">
      <xdr:nvSpPr>
        <xdr:cNvPr id="298" name="テキスト ボックス 297"/>
        <xdr:cNvSpPr txBox="1"/>
      </xdr:nvSpPr>
      <xdr:spPr>
        <a:xfrm>
          <a:off x="9372111" y="621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24,631</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125260</xdr:rowOff>
    </xdr:from>
    <xdr:to>
      <xdr:col>12</xdr:col>
      <xdr:colOff>511175</xdr:colOff>
      <xdr:row>38</xdr:row>
      <xdr:rowOff>71654</xdr:rowOff>
    </xdr:to>
    <xdr:cxnSp macro="">
      <xdr:nvCxnSpPr>
        <xdr:cNvPr id="299" name="直線コネクタ 298"/>
        <xdr:cNvCxnSpPr/>
      </xdr:nvCxnSpPr>
      <xdr:spPr>
        <a:xfrm flipV="1">
          <a:off x="7861300" y="6468910"/>
          <a:ext cx="889000" cy="11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26988</xdr:rowOff>
    </xdr:from>
    <xdr:to>
      <xdr:col>12</xdr:col>
      <xdr:colOff>561975</xdr:colOff>
      <xdr:row>35</xdr:row>
      <xdr:rowOff>128588</xdr:rowOff>
    </xdr:to>
    <xdr:sp macro="" textlink="">
      <xdr:nvSpPr>
        <xdr:cNvPr id="300" name="フローチャート : 判断 299"/>
        <xdr:cNvSpPr/>
      </xdr:nvSpPr>
      <xdr:spPr>
        <a:xfrm>
          <a:off x="8699500" y="602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145115</xdr:rowOff>
    </xdr:from>
    <xdr:ext cx="534377" cy="259045"/>
    <xdr:sp macro="" textlink="">
      <xdr:nvSpPr>
        <xdr:cNvPr id="301" name="テキスト ボックス 300"/>
        <xdr:cNvSpPr txBox="1"/>
      </xdr:nvSpPr>
      <xdr:spPr>
        <a:xfrm>
          <a:off x="8483111" y="580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27,125</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71654</xdr:rowOff>
    </xdr:from>
    <xdr:to>
      <xdr:col>11</xdr:col>
      <xdr:colOff>307975</xdr:colOff>
      <xdr:row>38</xdr:row>
      <xdr:rowOff>100038</xdr:rowOff>
    </xdr:to>
    <xdr:cxnSp macro="">
      <xdr:nvCxnSpPr>
        <xdr:cNvPr id="302" name="直線コネクタ 301"/>
        <xdr:cNvCxnSpPr/>
      </xdr:nvCxnSpPr>
      <xdr:spPr>
        <a:xfrm flipV="1">
          <a:off x="6972300" y="6586754"/>
          <a:ext cx="889000" cy="2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33</xdr:row>
      <xdr:rowOff>118694</xdr:rowOff>
    </xdr:from>
    <xdr:to>
      <xdr:col>11</xdr:col>
      <xdr:colOff>358775</xdr:colOff>
      <xdr:row>34</xdr:row>
      <xdr:rowOff>48844</xdr:rowOff>
    </xdr:to>
    <xdr:sp macro="" textlink="">
      <xdr:nvSpPr>
        <xdr:cNvPr id="303" name="フローチャート : 判断 302"/>
        <xdr:cNvSpPr/>
      </xdr:nvSpPr>
      <xdr:spPr>
        <a:xfrm>
          <a:off x="7810500" y="577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65371</xdr:rowOff>
    </xdr:from>
    <xdr:ext cx="534377" cy="259045"/>
    <xdr:sp macro="" textlink="">
      <xdr:nvSpPr>
        <xdr:cNvPr id="304" name="テキスト ボックス 303"/>
        <xdr:cNvSpPr txBox="1"/>
      </xdr:nvSpPr>
      <xdr:spPr>
        <a:xfrm>
          <a:off x="7594111" y="555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33,718</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4356</xdr:rowOff>
    </xdr:from>
    <xdr:to>
      <xdr:col>10</xdr:col>
      <xdr:colOff>155575</xdr:colOff>
      <xdr:row>34</xdr:row>
      <xdr:rowOff>105956</xdr:rowOff>
    </xdr:to>
    <xdr:sp macro="" textlink="">
      <xdr:nvSpPr>
        <xdr:cNvPr id="305" name="フローチャート : 判断 304"/>
        <xdr:cNvSpPr/>
      </xdr:nvSpPr>
      <xdr:spPr>
        <a:xfrm>
          <a:off x="6921500" y="583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32</xdr:row>
      <xdr:rowOff>122483</xdr:rowOff>
    </xdr:from>
    <xdr:ext cx="534377" cy="259045"/>
    <xdr:sp macro="" textlink="">
      <xdr:nvSpPr>
        <xdr:cNvPr id="306" name="テキスト ボックス 305"/>
        <xdr:cNvSpPr txBox="1"/>
      </xdr:nvSpPr>
      <xdr:spPr>
        <a:xfrm>
          <a:off x="6705111" y="56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32,219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32</xdr:row>
      <xdr:rowOff>92329</xdr:rowOff>
    </xdr:from>
    <xdr:to>
      <xdr:col>15</xdr:col>
      <xdr:colOff>231775</xdr:colOff>
      <xdr:row>33</xdr:row>
      <xdr:rowOff>22479</xdr:rowOff>
    </xdr:to>
    <xdr:sp macro="" textlink="">
      <xdr:nvSpPr>
        <xdr:cNvPr id="312" name="円/楕円 311"/>
        <xdr:cNvSpPr/>
      </xdr:nvSpPr>
      <xdr:spPr>
        <a:xfrm>
          <a:off x="10426700" y="557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31</xdr:row>
      <xdr:rowOff>115206</xdr:rowOff>
    </xdr:from>
    <xdr:ext cx="534377" cy="259045"/>
    <xdr:sp macro="" textlink="">
      <xdr:nvSpPr>
        <xdr:cNvPr id="313" name="補助費等該当値テキスト"/>
        <xdr:cNvSpPr txBox="1"/>
      </xdr:nvSpPr>
      <xdr:spPr>
        <a:xfrm>
          <a:off x="10528300" y="543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38,910</a:t>
          </a:r>
          <a:endParaRPr kumimoji="1" lang="ja-JP" altLang="en-US" sz="1000" b="1">
            <a:solidFill>
              <a:srgbClr val="FF0000"/>
            </a:solidFill>
            <a:latin typeface="ＭＳ Ｐゴシック"/>
          </a:endParaRPr>
        </a:p>
      </xdr:txBody>
    </xdr:sp>
    <xdr:clientData/>
  </xdr:oneCellAnchor>
  <xdr:twoCellAnchor>
    <xdr:from>
      <xdr:col>13</xdr:col>
      <xdr:colOff>663575</xdr:colOff>
      <xdr:row>32</xdr:row>
      <xdr:rowOff>47942</xdr:rowOff>
    </xdr:from>
    <xdr:to>
      <xdr:col>14</xdr:col>
      <xdr:colOff>79375</xdr:colOff>
      <xdr:row>32</xdr:row>
      <xdr:rowOff>149542</xdr:rowOff>
    </xdr:to>
    <xdr:sp macro="" textlink="">
      <xdr:nvSpPr>
        <xdr:cNvPr id="314" name="円/楕円 313"/>
        <xdr:cNvSpPr/>
      </xdr:nvSpPr>
      <xdr:spPr>
        <a:xfrm>
          <a:off x="9588500" y="553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30</xdr:row>
      <xdr:rowOff>166069</xdr:rowOff>
    </xdr:from>
    <xdr:ext cx="534377" cy="259045"/>
    <xdr:sp macro="" textlink="">
      <xdr:nvSpPr>
        <xdr:cNvPr id="315" name="テキスト ボックス 314"/>
        <xdr:cNvSpPr txBox="1"/>
      </xdr:nvSpPr>
      <xdr:spPr>
        <a:xfrm>
          <a:off x="9372111" y="530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40,075</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74460</xdr:rowOff>
    </xdr:from>
    <xdr:to>
      <xdr:col>12</xdr:col>
      <xdr:colOff>561975</xdr:colOff>
      <xdr:row>38</xdr:row>
      <xdr:rowOff>4611</xdr:rowOff>
    </xdr:to>
    <xdr:sp macro="" textlink="">
      <xdr:nvSpPr>
        <xdr:cNvPr id="316" name="円/楕円 315"/>
        <xdr:cNvSpPr/>
      </xdr:nvSpPr>
      <xdr:spPr>
        <a:xfrm>
          <a:off x="8699500" y="64181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167187</xdr:rowOff>
    </xdr:from>
    <xdr:ext cx="534377" cy="259045"/>
    <xdr:sp macro="" textlink="">
      <xdr:nvSpPr>
        <xdr:cNvPr id="317" name="テキスト ボックス 316"/>
        <xdr:cNvSpPr txBox="1"/>
      </xdr:nvSpPr>
      <xdr:spPr>
        <a:xfrm>
          <a:off x="8483111" y="651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16,879</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20854</xdr:rowOff>
    </xdr:from>
    <xdr:to>
      <xdr:col>11</xdr:col>
      <xdr:colOff>358775</xdr:colOff>
      <xdr:row>38</xdr:row>
      <xdr:rowOff>122454</xdr:rowOff>
    </xdr:to>
    <xdr:sp macro="" textlink="">
      <xdr:nvSpPr>
        <xdr:cNvPr id="318" name="円/楕円 317"/>
        <xdr:cNvSpPr/>
      </xdr:nvSpPr>
      <xdr:spPr>
        <a:xfrm>
          <a:off x="7810500" y="653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113581</xdr:rowOff>
    </xdr:from>
    <xdr:ext cx="534377" cy="259045"/>
    <xdr:sp macro="" textlink="">
      <xdr:nvSpPr>
        <xdr:cNvPr id="319" name="テキスト ボックス 318"/>
        <xdr:cNvSpPr txBox="1"/>
      </xdr:nvSpPr>
      <xdr:spPr>
        <a:xfrm>
          <a:off x="7594111" y="662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13,786</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49238</xdr:rowOff>
    </xdr:from>
    <xdr:to>
      <xdr:col>10</xdr:col>
      <xdr:colOff>155575</xdr:colOff>
      <xdr:row>38</xdr:row>
      <xdr:rowOff>150838</xdr:rowOff>
    </xdr:to>
    <xdr:sp macro="" textlink="">
      <xdr:nvSpPr>
        <xdr:cNvPr id="320" name="円/楕円 319"/>
        <xdr:cNvSpPr/>
      </xdr:nvSpPr>
      <xdr:spPr>
        <a:xfrm>
          <a:off x="6921500" y="656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141965</xdr:rowOff>
    </xdr:from>
    <xdr:ext cx="534377" cy="259045"/>
    <xdr:sp macro="" textlink="">
      <xdr:nvSpPr>
        <xdr:cNvPr id="321" name="テキスト ボックス 320"/>
        <xdr:cNvSpPr txBox="1"/>
      </xdr:nvSpPr>
      <xdr:spPr>
        <a:xfrm>
          <a:off x="6705111" y="665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13,041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2" name="テキスト ボックス 331"/>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73677</xdr:rowOff>
    </xdr:from>
    <xdr:ext cx="531299" cy="259045"/>
    <xdr:sp macro="" textlink="">
      <xdr:nvSpPr>
        <xdr:cNvPr id="334" name="テキスト ボックス 333"/>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3302</xdr:rowOff>
    </xdr:from>
    <xdr:to>
      <xdr:col>15</xdr:col>
      <xdr:colOff>180340</xdr:colOff>
      <xdr:row>59</xdr:row>
      <xdr:rowOff>36906</xdr:rowOff>
    </xdr:to>
    <xdr:cxnSp macro="">
      <xdr:nvCxnSpPr>
        <xdr:cNvPr id="346" name="直線コネクタ 345"/>
        <xdr:cNvCxnSpPr/>
      </xdr:nvCxnSpPr>
      <xdr:spPr>
        <a:xfrm flipV="1">
          <a:off x="10475595" y="8575802"/>
          <a:ext cx="1270" cy="1576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40733</xdr:rowOff>
    </xdr:from>
    <xdr:ext cx="534377" cy="259045"/>
    <xdr:sp macro="" textlink="">
      <xdr:nvSpPr>
        <xdr:cNvPr id="347" name="普通建設事業費最小値テキスト"/>
        <xdr:cNvSpPr txBox="1"/>
      </xdr:nvSpPr>
      <xdr:spPr>
        <a:xfrm>
          <a:off x="10528300" y="1015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20,396</a:t>
          </a:r>
          <a:endParaRPr kumimoji="1" lang="ja-JP" altLang="en-US" sz="1000" b="1">
            <a:latin typeface="ＭＳ Ｐゴシック"/>
          </a:endParaRPr>
        </a:p>
      </xdr:txBody>
    </xdr:sp>
    <xdr:clientData/>
  </xdr:oneCellAnchor>
  <xdr:twoCellAnchor>
    <xdr:from>
      <xdr:col>15</xdr:col>
      <xdr:colOff>92075</xdr:colOff>
      <xdr:row>59</xdr:row>
      <xdr:rowOff>36906</xdr:rowOff>
    </xdr:from>
    <xdr:to>
      <xdr:col>15</xdr:col>
      <xdr:colOff>269875</xdr:colOff>
      <xdr:row>59</xdr:row>
      <xdr:rowOff>36906</xdr:rowOff>
    </xdr:to>
    <xdr:cxnSp macro="">
      <xdr:nvCxnSpPr>
        <xdr:cNvPr id="348" name="直線コネクタ 347"/>
        <xdr:cNvCxnSpPr/>
      </xdr:nvCxnSpPr>
      <xdr:spPr>
        <a:xfrm>
          <a:off x="10388600" y="10152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121429</xdr:rowOff>
    </xdr:from>
    <xdr:ext cx="599010" cy="259045"/>
    <xdr:sp macro="" textlink="">
      <xdr:nvSpPr>
        <xdr:cNvPr id="349" name="普通建設事業費最大値テキスト"/>
        <xdr:cNvSpPr txBox="1"/>
      </xdr:nvSpPr>
      <xdr:spPr>
        <a:xfrm>
          <a:off x="10528300" y="8351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103,160</a:t>
          </a:r>
          <a:endParaRPr kumimoji="1" lang="ja-JP" altLang="en-US" sz="1000" b="1">
            <a:latin typeface="ＭＳ Ｐゴシック"/>
          </a:endParaRPr>
        </a:p>
      </xdr:txBody>
    </xdr:sp>
    <xdr:clientData/>
  </xdr:oneCellAnchor>
  <xdr:twoCellAnchor>
    <xdr:from>
      <xdr:col>15</xdr:col>
      <xdr:colOff>92075</xdr:colOff>
      <xdr:row>50</xdr:row>
      <xdr:rowOff>3302</xdr:rowOff>
    </xdr:from>
    <xdr:to>
      <xdr:col>15</xdr:col>
      <xdr:colOff>269875</xdr:colOff>
      <xdr:row>50</xdr:row>
      <xdr:rowOff>3302</xdr:rowOff>
    </xdr:to>
    <xdr:cxnSp macro="">
      <xdr:nvCxnSpPr>
        <xdr:cNvPr id="350" name="直線コネクタ 349"/>
        <xdr:cNvCxnSpPr/>
      </xdr:nvCxnSpPr>
      <xdr:spPr>
        <a:xfrm>
          <a:off x="10388600" y="857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130842</xdr:rowOff>
    </xdr:from>
    <xdr:to>
      <xdr:col>15</xdr:col>
      <xdr:colOff>180975</xdr:colOff>
      <xdr:row>55</xdr:row>
      <xdr:rowOff>44012</xdr:rowOff>
    </xdr:to>
    <xdr:cxnSp macro="">
      <xdr:nvCxnSpPr>
        <xdr:cNvPr id="351" name="直線コネクタ 350"/>
        <xdr:cNvCxnSpPr/>
      </xdr:nvCxnSpPr>
      <xdr:spPr>
        <a:xfrm>
          <a:off x="9639300" y="9217692"/>
          <a:ext cx="838200" cy="25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107466</xdr:rowOff>
    </xdr:from>
    <xdr:ext cx="534377" cy="259045"/>
    <xdr:sp macro="" textlink="">
      <xdr:nvSpPr>
        <xdr:cNvPr id="352" name="普通建設事業費平均値テキスト"/>
        <xdr:cNvSpPr txBox="1"/>
      </xdr:nvSpPr>
      <xdr:spPr>
        <a:xfrm>
          <a:off x="10528300" y="9708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39,893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129039</xdr:rowOff>
    </xdr:from>
    <xdr:to>
      <xdr:col>15</xdr:col>
      <xdr:colOff>231775</xdr:colOff>
      <xdr:row>57</xdr:row>
      <xdr:rowOff>59189</xdr:rowOff>
    </xdr:to>
    <xdr:sp macro="" textlink="">
      <xdr:nvSpPr>
        <xdr:cNvPr id="353" name="フローチャート : 判断 352"/>
        <xdr:cNvSpPr/>
      </xdr:nvSpPr>
      <xdr:spPr>
        <a:xfrm>
          <a:off x="10426700" y="973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53</xdr:row>
      <xdr:rowOff>130842</xdr:rowOff>
    </xdr:from>
    <xdr:to>
      <xdr:col>14</xdr:col>
      <xdr:colOff>28575</xdr:colOff>
      <xdr:row>54</xdr:row>
      <xdr:rowOff>63519</xdr:rowOff>
    </xdr:to>
    <xdr:cxnSp macro="">
      <xdr:nvCxnSpPr>
        <xdr:cNvPr id="354" name="直線コネクタ 353"/>
        <xdr:cNvCxnSpPr/>
      </xdr:nvCxnSpPr>
      <xdr:spPr>
        <a:xfrm flipV="1">
          <a:off x="8750300" y="9217692"/>
          <a:ext cx="889000" cy="10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127933</xdr:rowOff>
    </xdr:from>
    <xdr:to>
      <xdr:col>14</xdr:col>
      <xdr:colOff>79375</xdr:colOff>
      <xdr:row>57</xdr:row>
      <xdr:rowOff>58083</xdr:rowOff>
    </xdr:to>
    <xdr:sp macro="" textlink="">
      <xdr:nvSpPr>
        <xdr:cNvPr id="355" name="フローチャート : 判断 354"/>
        <xdr:cNvSpPr/>
      </xdr:nvSpPr>
      <xdr:spPr>
        <a:xfrm>
          <a:off x="9588500" y="972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49210</xdr:rowOff>
    </xdr:from>
    <xdr:ext cx="534377" cy="259045"/>
    <xdr:sp macro="" textlink="">
      <xdr:nvSpPr>
        <xdr:cNvPr id="356" name="テキスト ボックス 355"/>
        <xdr:cNvSpPr txBox="1"/>
      </xdr:nvSpPr>
      <xdr:spPr>
        <a:xfrm>
          <a:off x="9372111" y="982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39,951</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63519</xdr:rowOff>
    </xdr:from>
    <xdr:to>
      <xdr:col>12</xdr:col>
      <xdr:colOff>511175</xdr:colOff>
      <xdr:row>55</xdr:row>
      <xdr:rowOff>87655</xdr:rowOff>
    </xdr:to>
    <xdr:cxnSp macro="">
      <xdr:nvCxnSpPr>
        <xdr:cNvPr id="357" name="直線コネクタ 356"/>
        <xdr:cNvCxnSpPr/>
      </xdr:nvCxnSpPr>
      <xdr:spPr>
        <a:xfrm flipV="1">
          <a:off x="7861300" y="9321819"/>
          <a:ext cx="889000" cy="19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29521</xdr:rowOff>
    </xdr:from>
    <xdr:to>
      <xdr:col>12</xdr:col>
      <xdr:colOff>561975</xdr:colOff>
      <xdr:row>56</xdr:row>
      <xdr:rowOff>131121</xdr:rowOff>
    </xdr:to>
    <xdr:sp macro="" textlink="">
      <xdr:nvSpPr>
        <xdr:cNvPr id="358" name="フローチャート : 判断 357"/>
        <xdr:cNvSpPr/>
      </xdr:nvSpPr>
      <xdr:spPr>
        <a:xfrm>
          <a:off x="8699500" y="963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122248</xdr:rowOff>
    </xdr:from>
    <xdr:ext cx="534377" cy="259045"/>
    <xdr:sp macro="" textlink="">
      <xdr:nvSpPr>
        <xdr:cNvPr id="359" name="テキスト ボックス 358"/>
        <xdr:cNvSpPr txBox="1"/>
      </xdr:nvSpPr>
      <xdr:spPr>
        <a:xfrm>
          <a:off x="8483111" y="972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45,117</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87655</xdr:rowOff>
    </xdr:from>
    <xdr:to>
      <xdr:col>11</xdr:col>
      <xdr:colOff>307975</xdr:colOff>
      <xdr:row>57</xdr:row>
      <xdr:rowOff>40087</xdr:rowOff>
    </xdr:to>
    <xdr:cxnSp macro="">
      <xdr:nvCxnSpPr>
        <xdr:cNvPr id="360" name="直線コネクタ 359"/>
        <xdr:cNvCxnSpPr/>
      </xdr:nvCxnSpPr>
      <xdr:spPr>
        <a:xfrm flipV="1">
          <a:off x="6972300" y="9517405"/>
          <a:ext cx="889000" cy="29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67164</xdr:rowOff>
    </xdr:from>
    <xdr:to>
      <xdr:col>11</xdr:col>
      <xdr:colOff>358775</xdr:colOff>
      <xdr:row>56</xdr:row>
      <xdr:rowOff>168764</xdr:rowOff>
    </xdr:to>
    <xdr:sp macro="" textlink="">
      <xdr:nvSpPr>
        <xdr:cNvPr id="361" name="フローチャート : 判断 360"/>
        <xdr:cNvSpPr/>
      </xdr:nvSpPr>
      <xdr:spPr>
        <a:xfrm>
          <a:off x="7810500" y="96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159891</xdr:rowOff>
    </xdr:from>
    <xdr:ext cx="534377" cy="259045"/>
    <xdr:sp macro="" textlink="">
      <xdr:nvSpPr>
        <xdr:cNvPr id="362" name="テキスト ボックス 361"/>
        <xdr:cNvSpPr txBox="1"/>
      </xdr:nvSpPr>
      <xdr:spPr>
        <a:xfrm>
          <a:off x="7594111" y="976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43,141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137954</xdr:rowOff>
    </xdr:from>
    <xdr:to>
      <xdr:col>10</xdr:col>
      <xdr:colOff>155575</xdr:colOff>
      <xdr:row>57</xdr:row>
      <xdr:rowOff>68104</xdr:rowOff>
    </xdr:to>
    <xdr:sp macro="" textlink="">
      <xdr:nvSpPr>
        <xdr:cNvPr id="363" name="フローチャート : 判断 362"/>
        <xdr:cNvSpPr/>
      </xdr:nvSpPr>
      <xdr:spPr>
        <a:xfrm>
          <a:off x="6921500" y="973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84631</xdr:rowOff>
    </xdr:from>
    <xdr:ext cx="534377" cy="259045"/>
    <xdr:sp macro="" textlink="">
      <xdr:nvSpPr>
        <xdr:cNvPr id="364" name="テキスト ボックス 363"/>
        <xdr:cNvSpPr txBox="1"/>
      </xdr:nvSpPr>
      <xdr:spPr>
        <a:xfrm>
          <a:off x="6705111" y="951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39,425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164662</xdr:rowOff>
    </xdr:from>
    <xdr:to>
      <xdr:col>15</xdr:col>
      <xdr:colOff>231775</xdr:colOff>
      <xdr:row>55</xdr:row>
      <xdr:rowOff>94812</xdr:rowOff>
    </xdr:to>
    <xdr:sp macro="" textlink="">
      <xdr:nvSpPr>
        <xdr:cNvPr id="370" name="円/楕円 369"/>
        <xdr:cNvSpPr/>
      </xdr:nvSpPr>
      <xdr:spPr>
        <a:xfrm>
          <a:off x="10426700" y="942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16089</xdr:rowOff>
    </xdr:from>
    <xdr:ext cx="534377" cy="259045"/>
    <xdr:sp macro="" textlink="">
      <xdr:nvSpPr>
        <xdr:cNvPr id="371" name="普通建設事業費該当値テキスト"/>
        <xdr:cNvSpPr txBox="1"/>
      </xdr:nvSpPr>
      <xdr:spPr>
        <a:xfrm>
          <a:off x="10528300" y="927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56,023</a:t>
          </a:r>
          <a:endParaRPr kumimoji="1" lang="ja-JP" altLang="en-US" sz="1000" b="1">
            <a:solidFill>
              <a:srgbClr val="FF0000"/>
            </a:solidFill>
            <a:latin typeface="ＭＳ Ｐゴシック"/>
          </a:endParaRPr>
        </a:p>
      </xdr:txBody>
    </xdr:sp>
    <xdr:clientData/>
  </xdr:oneCellAnchor>
  <xdr:twoCellAnchor>
    <xdr:from>
      <xdr:col>13</xdr:col>
      <xdr:colOff>663575</xdr:colOff>
      <xdr:row>53</xdr:row>
      <xdr:rowOff>80042</xdr:rowOff>
    </xdr:from>
    <xdr:to>
      <xdr:col>14</xdr:col>
      <xdr:colOff>79375</xdr:colOff>
      <xdr:row>54</xdr:row>
      <xdr:rowOff>10192</xdr:rowOff>
    </xdr:to>
    <xdr:sp macro="" textlink="">
      <xdr:nvSpPr>
        <xdr:cNvPr id="372" name="円/楕円 371"/>
        <xdr:cNvSpPr/>
      </xdr:nvSpPr>
      <xdr:spPr>
        <a:xfrm>
          <a:off x="9588500" y="916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52</xdr:row>
      <xdr:rowOff>26719</xdr:rowOff>
    </xdr:from>
    <xdr:ext cx="534377" cy="259045"/>
    <xdr:sp macro="" textlink="">
      <xdr:nvSpPr>
        <xdr:cNvPr id="373" name="テキスト ボックス 372"/>
        <xdr:cNvSpPr txBox="1"/>
      </xdr:nvSpPr>
      <xdr:spPr>
        <a:xfrm>
          <a:off x="9372111" y="894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69,465</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12719</xdr:rowOff>
    </xdr:from>
    <xdr:to>
      <xdr:col>12</xdr:col>
      <xdr:colOff>561975</xdr:colOff>
      <xdr:row>54</xdr:row>
      <xdr:rowOff>114319</xdr:rowOff>
    </xdr:to>
    <xdr:sp macro="" textlink="">
      <xdr:nvSpPr>
        <xdr:cNvPr id="374" name="円/楕円 373"/>
        <xdr:cNvSpPr/>
      </xdr:nvSpPr>
      <xdr:spPr>
        <a:xfrm>
          <a:off x="8699500" y="927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130846</xdr:rowOff>
    </xdr:from>
    <xdr:ext cx="534377" cy="259045"/>
    <xdr:sp macro="" textlink="">
      <xdr:nvSpPr>
        <xdr:cNvPr id="375" name="テキスト ボックス 374"/>
        <xdr:cNvSpPr txBox="1"/>
      </xdr:nvSpPr>
      <xdr:spPr>
        <a:xfrm>
          <a:off x="8483111" y="904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63,999</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36855</xdr:rowOff>
    </xdr:from>
    <xdr:to>
      <xdr:col>11</xdr:col>
      <xdr:colOff>358775</xdr:colOff>
      <xdr:row>55</xdr:row>
      <xdr:rowOff>138455</xdr:rowOff>
    </xdr:to>
    <xdr:sp macro="" textlink="">
      <xdr:nvSpPr>
        <xdr:cNvPr id="376" name="円/楕円 375"/>
        <xdr:cNvSpPr/>
      </xdr:nvSpPr>
      <xdr:spPr>
        <a:xfrm>
          <a:off x="7810500" y="946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154982</xdr:rowOff>
    </xdr:from>
    <xdr:ext cx="534377" cy="259045"/>
    <xdr:sp macro="" textlink="">
      <xdr:nvSpPr>
        <xdr:cNvPr id="377" name="テキスト ボックス 376"/>
        <xdr:cNvSpPr txBox="1"/>
      </xdr:nvSpPr>
      <xdr:spPr>
        <a:xfrm>
          <a:off x="7594111" y="924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53,732</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160737</xdr:rowOff>
    </xdr:from>
    <xdr:to>
      <xdr:col>10</xdr:col>
      <xdr:colOff>155575</xdr:colOff>
      <xdr:row>57</xdr:row>
      <xdr:rowOff>90887</xdr:rowOff>
    </xdr:to>
    <xdr:sp macro="" textlink="">
      <xdr:nvSpPr>
        <xdr:cNvPr id="378" name="円/楕円 377"/>
        <xdr:cNvSpPr/>
      </xdr:nvSpPr>
      <xdr:spPr>
        <a:xfrm>
          <a:off x="6921500" y="976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82014</xdr:rowOff>
    </xdr:from>
    <xdr:ext cx="534377" cy="259045"/>
    <xdr:sp macro="" textlink="">
      <xdr:nvSpPr>
        <xdr:cNvPr id="379" name="テキスト ボックス 378"/>
        <xdr:cNvSpPr txBox="1"/>
      </xdr:nvSpPr>
      <xdr:spPr>
        <a:xfrm>
          <a:off x="6705111" y="985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38,229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74</xdr:row>
      <xdr:rowOff>26566</xdr:rowOff>
    </xdr:from>
    <xdr:to>
      <xdr:col>15</xdr:col>
      <xdr:colOff>180340</xdr:colOff>
      <xdr:row>78</xdr:row>
      <xdr:rowOff>133803</xdr:rowOff>
    </xdr:to>
    <xdr:cxnSp macro="">
      <xdr:nvCxnSpPr>
        <xdr:cNvPr id="401" name="直線コネクタ 400"/>
        <xdr:cNvCxnSpPr/>
      </xdr:nvCxnSpPr>
      <xdr:spPr>
        <a:xfrm flipV="1">
          <a:off x="10475595" y="12713866"/>
          <a:ext cx="1270" cy="793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137630</xdr:rowOff>
    </xdr:from>
    <xdr:ext cx="378565" cy="259045"/>
    <xdr:sp macro="" textlink="">
      <xdr:nvSpPr>
        <xdr:cNvPr id="402" name="普通建設事業費 （ うち新規整備　）最小値テキスト"/>
        <xdr:cNvSpPr txBox="1"/>
      </xdr:nvSpPr>
      <xdr:spPr>
        <a:xfrm>
          <a:off x="10528300" y="13510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15</xdr:col>
      <xdr:colOff>92075</xdr:colOff>
      <xdr:row>78</xdr:row>
      <xdr:rowOff>133803</xdr:rowOff>
    </xdr:from>
    <xdr:to>
      <xdr:col>15</xdr:col>
      <xdr:colOff>269875</xdr:colOff>
      <xdr:row>78</xdr:row>
      <xdr:rowOff>133803</xdr:rowOff>
    </xdr:to>
    <xdr:cxnSp macro="">
      <xdr:nvCxnSpPr>
        <xdr:cNvPr id="403" name="直線コネクタ 402"/>
        <xdr:cNvCxnSpPr/>
      </xdr:nvCxnSpPr>
      <xdr:spPr>
        <a:xfrm>
          <a:off x="10388600" y="1350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72</xdr:row>
      <xdr:rowOff>144693</xdr:rowOff>
    </xdr:from>
    <xdr:ext cx="534377" cy="259045"/>
    <xdr:sp macro="" textlink="">
      <xdr:nvSpPr>
        <xdr:cNvPr id="404" name="普通建設事業費 （ うち新規整備　）最大値テキスト"/>
        <xdr:cNvSpPr txBox="1"/>
      </xdr:nvSpPr>
      <xdr:spPr>
        <a:xfrm>
          <a:off x="10528300" y="124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34,949</a:t>
          </a:r>
          <a:endParaRPr kumimoji="1" lang="ja-JP" altLang="en-US" sz="1000" b="1">
            <a:latin typeface="ＭＳ Ｐゴシック"/>
          </a:endParaRPr>
        </a:p>
      </xdr:txBody>
    </xdr:sp>
    <xdr:clientData/>
  </xdr:oneCellAnchor>
  <xdr:twoCellAnchor>
    <xdr:from>
      <xdr:col>15</xdr:col>
      <xdr:colOff>92075</xdr:colOff>
      <xdr:row>74</xdr:row>
      <xdr:rowOff>26566</xdr:rowOff>
    </xdr:from>
    <xdr:to>
      <xdr:col>15</xdr:col>
      <xdr:colOff>269875</xdr:colOff>
      <xdr:row>74</xdr:row>
      <xdr:rowOff>26566</xdr:rowOff>
    </xdr:to>
    <xdr:cxnSp macro="">
      <xdr:nvCxnSpPr>
        <xdr:cNvPr id="405" name="直線コネクタ 404"/>
        <xdr:cNvCxnSpPr/>
      </xdr:nvCxnSpPr>
      <xdr:spPr>
        <a:xfrm>
          <a:off x="10388600" y="12713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72</xdr:row>
      <xdr:rowOff>19388</xdr:rowOff>
    </xdr:from>
    <xdr:to>
      <xdr:col>15</xdr:col>
      <xdr:colOff>180975</xdr:colOff>
      <xdr:row>74</xdr:row>
      <xdr:rowOff>33218</xdr:rowOff>
    </xdr:to>
    <xdr:cxnSp macro="">
      <xdr:nvCxnSpPr>
        <xdr:cNvPr id="406" name="直線コネクタ 405"/>
        <xdr:cNvCxnSpPr/>
      </xdr:nvCxnSpPr>
      <xdr:spPr>
        <a:xfrm>
          <a:off x="9639300" y="12363788"/>
          <a:ext cx="838200" cy="35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20121</xdr:rowOff>
    </xdr:from>
    <xdr:ext cx="469744" cy="259045"/>
    <xdr:sp macro="" textlink="">
      <xdr:nvSpPr>
        <xdr:cNvPr id="407" name="普通建設事業費 （ うち新規整備　）平均値テキスト"/>
        <xdr:cNvSpPr txBox="1"/>
      </xdr:nvSpPr>
      <xdr:spPr>
        <a:xfrm>
          <a:off x="10528300" y="13221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9,565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41694</xdr:rowOff>
    </xdr:from>
    <xdr:to>
      <xdr:col>15</xdr:col>
      <xdr:colOff>231775</xdr:colOff>
      <xdr:row>77</xdr:row>
      <xdr:rowOff>143294</xdr:rowOff>
    </xdr:to>
    <xdr:sp macro="" textlink="">
      <xdr:nvSpPr>
        <xdr:cNvPr id="408" name="フローチャート : 判断 407"/>
        <xdr:cNvSpPr/>
      </xdr:nvSpPr>
      <xdr:spPr>
        <a:xfrm>
          <a:off x="10426700" y="1324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72</xdr:row>
      <xdr:rowOff>19388</xdr:rowOff>
    </xdr:from>
    <xdr:to>
      <xdr:col>14</xdr:col>
      <xdr:colOff>28575</xdr:colOff>
      <xdr:row>74</xdr:row>
      <xdr:rowOff>27777</xdr:rowOff>
    </xdr:to>
    <xdr:cxnSp macro="">
      <xdr:nvCxnSpPr>
        <xdr:cNvPr id="409" name="直線コネクタ 408"/>
        <xdr:cNvCxnSpPr/>
      </xdr:nvCxnSpPr>
      <xdr:spPr>
        <a:xfrm flipV="1">
          <a:off x="8750300" y="12363788"/>
          <a:ext cx="889000" cy="35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96582</xdr:rowOff>
    </xdr:from>
    <xdr:to>
      <xdr:col>14</xdr:col>
      <xdr:colOff>79375</xdr:colOff>
      <xdr:row>77</xdr:row>
      <xdr:rowOff>26732</xdr:rowOff>
    </xdr:to>
    <xdr:sp macro="" textlink="">
      <xdr:nvSpPr>
        <xdr:cNvPr id="410" name="フローチャート : 判断 409"/>
        <xdr:cNvSpPr/>
      </xdr:nvSpPr>
      <xdr:spPr>
        <a:xfrm>
          <a:off x="9588500" y="1312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17859</xdr:rowOff>
    </xdr:from>
    <xdr:ext cx="534377" cy="259045"/>
    <xdr:sp macro="" textlink="">
      <xdr:nvSpPr>
        <xdr:cNvPr id="411" name="テキスト ボックス 410"/>
        <xdr:cNvSpPr txBox="1"/>
      </xdr:nvSpPr>
      <xdr:spPr>
        <a:xfrm>
          <a:off x="9372111" y="1321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69607</xdr:rowOff>
    </xdr:from>
    <xdr:to>
      <xdr:col>12</xdr:col>
      <xdr:colOff>561975</xdr:colOff>
      <xdr:row>76</xdr:row>
      <xdr:rowOff>171207</xdr:rowOff>
    </xdr:to>
    <xdr:sp macro="" textlink="">
      <xdr:nvSpPr>
        <xdr:cNvPr id="412" name="フローチャート : 判断 411"/>
        <xdr:cNvSpPr/>
      </xdr:nvSpPr>
      <xdr:spPr>
        <a:xfrm>
          <a:off x="8699500" y="1309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162334</xdr:rowOff>
    </xdr:from>
    <xdr:ext cx="534377" cy="259045"/>
    <xdr:sp macro="" textlink="">
      <xdr:nvSpPr>
        <xdr:cNvPr id="413" name="テキスト ボックス 412"/>
        <xdr:cNvSpPr txBox="1"/>
      </xdr:nvSpPr>
      <xdr:spPr>
        <a:xfrm>
          <a:off x="8483111" y="1319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73</xdr:row>
      <xdr:rowOff>153868</xdr:rowOff>
    </xdr:from>
    <xdr:to>
      <xdr:col>15</xdr:col>
      <xdr:colOff>231775</xdr:colOff>
      <xdr:row>74</xdr:row>
      <xdr:rowOff>84018</xdr:rowOff>
    </xdr:to>
    <xdr:sp macro="" textlink="">
      <xdr:nvSpPr>
        <xdr:cNvPr id="419" name="円/楕円 418"/>
        <xdr:cNvSpPr/>
      </xdr:nvSpPr>
      <xdr:spPr>
        <a:xfrm>
          <a:off x="10426700" y="1266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100243</xdr:rowOff>
    </xdr:from>
    <xdr:ext cx="534377" cy="259045"/>
    <xdr:sp macro="" textlink="">
      <xdr:nvSpPr>
        <xdr:cNvPr id="420" name="普通建設事業費 （ うち新規整備　）該当値テキスト"/>
        <xdr:cNvSpPr txBox="1"/>
      </xdr:nvSpPr>
      <xdr:spPr>
        <a:xfrm>
          <a:off x="10528300" y="1261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34,658</a:t>
          </a:r>
          <a:endParaRPr kumimoji="1" lang="ja-JP" altLang="en-US" sz="1000" b="1">
            <a:solidFill>
              <a:srgbClr val="FF0000"/>
            </a:solidFill>
            <a:latin typeface="ＭＳ Ｐゴシック"/>
          </a:endParaRPr>
        </a:p>
      </xdr:txBody>
    </xdr:sp>
    <xdr:clientData/>
  </xdr:oneCellAnchor>
  <xdr:twoCellAnchor>
    <xdr:from>
      <xdr:col>13</xdr:col>
      <xdr:colOff>663575</xdr:colOff>
      <xdr:row>71</xdr:row>
      <xdr:rowOff>140038</xdr:rowOff>
    </xdr:from>
    <xdr:to>
      <xdr:col>14</xdr:col>
      <xdr:colOff>79375</xdr:colOff>
      <xdr:row>72</xdr:row>
      <xdr:rowOff>70188</xdr:rowOff>
    </xdr:to>
    <xdr:sp macro="" textlink="">
      <xdr:nvSpPr>
        <xdr:cNvPr id="421" name="円/楕円 420"/>
        <xdr:cNvSpPr/>
      </xdr:nvSpPr>
      <xdr:spPr>
        <a:xfrm>
          <a:off x="9588500" y="1231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70</xdr:row>
      <xdr:rowOff>86715</xdr:rowOff>
    </xdr:from>
    <xdr:ext cx="534377" cy="259045"/>
    <xdr:sp macro="" textlink="">
      <xdr:nvSpPr>
        <xdr:cNvPr id="422" name="テキスト ボックス 421"/>
        <xdr:cNvSpPr txBox="1"/>
      </xdr:nvSpPr>
      <xdr:spPr>
        <a:xfrm>
          <a:off x="9372111" y="1208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50,263</a:t>
          </a:r>
          <a:endParaRPr kumimoji="1" lang="ja-JP" altLang="en-US" sz="1000" b="1">
            <a:solidFill>
              <a:srgbClr val="FF0000"/>
            </a:solidFill>
            <a:latin typeface="ＭＳ Ｐゴシック"/>
          </a:endParaRPr>
        </a:p>
      </xdr:txBody>
    </xdr:sp>
    <xdr:clientData/>
  </xdr:oneCellAnchor>
  <xdr:twoCellAnchor>
    <xdr:from>
      <xdr:col>12</xdr:col>
      <xdr:colOff>460375</xdr:colOff>
      <xdr:row>73</xdr:row>
      <xdr:rowOff>148427</xdr:rowOff>
    </xdr:from>
    <xdr:to>
      <xdr:col>12</xdr:col>
      <xdr:colOff>561975</xdr:colOff>
      <xdr:row>74</xdr:row>
      <xdr:rowOff>78577</xdr:rowOff>
    </xdr:to>
    <xdr:sp macro="" textlink="">
      <xdr:nvSpPr>
        <xdr:cNvPr id="423" name="円/楕円 422"/>
        <xdr:cNvSpPr/>
      </xdr:nvSpPr>
      <xdr:spPr>
        <a:xfrm>
          <a:off x="8699500" y="1266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72</xdr:row>
      <xdr:rowOff>95104</xdr:rowOff>
    </xdr:from>
    <xdr:ext cx="534377" cy="259045"/>
    <xdr:sp macro="" textlink="">
      <xdr:nvSpPr>
        <xdr:cNvPr id="424" name="テキスト ボックス 423"/>
        <xdr:cNvSpPr txBox="1"/>
      </xdr:nvSpPr>
      <xdr:spPr>
        <a:xfrm>
          <a:off x="8483111" y="1243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34,896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2" name="テキスト ボックス 44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44" name="テキスト ボックス 443"/>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144748</xdr:rowOff>
    </xdr:from>
    <xdr:to>
      <xdr:col>15</xdr:col>
      <xdr:colOff>180340</xdr:colOff>
      <xdr:row>98</xdr:row>
      <xdr:rowOff>107410</xdr:rowOff>
    </xdr:to>
    <xdr:cxnSp macro="">
      <xdr:nvCxnSpPr>
        <xdr:cNvPr id="448" name="直線コネクタ 447"/>
        <xdr:cNvCxnSpPr/>
      </xdr:nvCxnSpPr>
      <xdr:spPr>
        <a:xfrm flipV="1">
          <a:off x="10475595" y="15746698"/>
          <a:ext cx="1270" cy="116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111237</xdr:rowOff>
    </xdr:from>
    <xdr:ext cx="469744" cy="259045"/>
    <xdr:sp macro="" textlink="">
      <xdr:nvSpPr>
        <xdr:cNvPr id="449" name="普通建設事業費 （ うち更新整備　）最小値テキスト"/>
        <xdr:cNvSpPr txBox="1"/>
      </xdr:nvSpPr>
      <xdr:spPr>
        <a:xfrm>
          <a:off x="10528300" y="1691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5,695</a:t>
          </a:r>
          <a:endParaRPr kumimoji="1" lang="ja-JP" altLang="en-US" sz="1000" b="1">
            <a:latin typeface="ＭＳ Ｐゴシック"/>
          </a:endParaRPr>
        </a:p>
      </xdr:txBody>
    </xdr:sp>
    <xdr:clientData/>
  </xdr:oneCellAnchor>
  <xdr:twoCellAnchor>
    <xdr:from>
      <xdr:col>15</xdr:col>
      <xdr:colOff>92075</xdr:colOff>
      <xdr:row>98</xdr:row>
      <xdr:rowOff>107410</xdr:rowOff>
    </xdr:from>
    <xdr:to>
      <xdr:col>15</xdr:col>
      <xdr:colOff>269875</xdr:colOff>
      <xdr:row>98</xdr:row>
      <xdr:rowOff>107410</xdr:rowOff>
    </xdr:to>
    <xdr:cxnSp macro="">
      <xdr:nvCxnSpPr>
        <xdr:cNvPr id="450" name="直線コネクタ 449"/>
        <xdr:cNvCxnSpPr/>
      </xdr:nvCxnSpPr>
      <xdr:spPr>
        <a:xfrm>
          <a:off x="10388600" y="16909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91425</xdr:rowOff>
    </xdr:from>
    <xdr:ext cx="534377" cy="259045"/>
    <xdr:sp macro="" textlink="">
      <xdr:nvSpPr>
        <xdr:cNvPr id="451" name="普通建設事業費 （ うち更新整備　）最大値テキスト"/>
        <xdr:cNvSpPr txBox="1"/>
      </xdr:nvSpPr>
      <xdr:spPr>
        <a:xfrm>
          <a:off x="10528300" y="1552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66,735</a:t>
          </a:r>
          <a:endParaRPr kumimoji="1" lang="ja-JP" altLang="en-US" sz="1000" b="1">
            <a:latin typeface="ＭＳ Ｐゴシック"/>
          </a:endParaRPr>
        </a:p>
      </xdr:txBody>
    </xdr:sp>
    <xdr:clientData/>
  </xdr:oneCellAnchor>
  <xdr:twoCellAnchor>
    <xdr:from>
      <xdr:col>15</xdr:col>
      <xdr:colOff>92075</xdr:colOff>
      <xdr:row>91</xdr:row>
      <xdr:rowOff>144748</xdr:rowOff>
    </xdr:from>
    <xdr:to>
      <xdr:col>15</xdr:col>
      <xdr:colOff>269875</xdr:colOff>
      <xdr:row>91</xdr:row>
      <xdr:rowOff>144748</xdr:rowOff>
    </xdr:to>
    <xdr:cxnSp macro="">
      <xdr:nvCxnSpPr>
        <xdr:cNvPr id="452" name="直線コネクタ 451"/>
        <xdr:cNvCxnSpPr/>
      </xdr:nvCxnSpPr>
      <xdr:spPr>
        <a:xfrm>
          <a:off x="10388600" y="1574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73025</xdr:rowOff>
    </xdr:from>
    <xdr:to>
      <xdr:col>15</xdr:col>
      <xdr:colOff>180975</xdr:colOff>
      <xdr:row>97</xdr:row>
      <xdr:rowOff>111449</xdr:rowOff>
    </xdr:to>
    <xdr:cxnSp macro="">
      <xdr:nvCxnSpPr>
        <xdr:cNvPr id="453" name="直線コネクタ 452"/>
        <xdr:cNvCxnSpPr/>
      </xdr:nvCxnSpPr>
      <xdr:spPr>
        <a:xfrm flipV="1">
          <a:off x="9639300" y="16703675"/>
          <a:ext cx="838200" cy="3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130903</xdr:rowOff>
    </xdr:from>
    <xdr:ext cx="534377" cy="259045"/>
    <xdr:sp macro="" textlink="">
      <xdr:nvSpPr>
        <xdr:cNvPr id="454" name="普通建設事業費 （ うち更新整備　）平均値テキスト"/>
        <xdr:cNvSpPr txBox="1"/>
      </xdr:nvSpPr>
      <xdr:spPr>
        <a:xfrm>
          <a:off x="10528300" y="16418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20,996</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108026</xdr:rowOff>
    </xdr:from>
    <xdr:to>
      <xdr:col>15</xdr:col>
      <xdr:colOff>231775</xdr:colOff>
      <xdr:row>97</xdr:row>
      <xdr:rowOff>38176</xdr:rowOff>
    </xdr:to>
    <xdr:sp macro="" textlink="">
      <xdr:nvSpPr>
        <xdr:cNvPr id="455" name="フローチャート : 判断 454"/>
        <xdr:cNvSpPr/>
      </xdr:nvSpPr>
      <xdr:spPr>
        <a:xfrm>
          <a:off x="10426700" y="1656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98037</xdr:rowOff>
    </xdr:from>
    <xdr:to>
      <xdr:col>14</xdr:col>
      <xdr:colOff>28575</xdr:colOff>
      <xdr:row>97</xdr:row>
      <xdr:rowOff>111449</xdr:rowOff>
    </xdr:to>
    <xdr:cxnSp macro="">
      <xdr:nvCxnSpPr>
        <xdr:cNvPr id="456" name="直線コネクタ 455"/>
        <xdr:cNvCxnSpPr/>
      </xdr:nvCxnSpPr>
      <xdr:spPr>
        <a:xfrm>
          <a:off x="8750300" y="16557237"/>
          <a:ext cx="889000" cy="18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161500</xdr:rowOff>
    </xdr:from>
    <xdr:to>
      <xdr:col>14</xdr:col>
      <xdr:colOff>79375</xdr:colOff>
      <xdr:row>97</xdr:row>
      <xdr:rowOff>91650</xdr:rowOff>
    </xdr:to>
    <xdr:sp macro="" textlink="">
      <xdr:nvSpPr>
        <xdr:cNvPr id="457" name="フローチャート : 判断 456"/>
        <xdr:cNvSpPr/>
      </xdr:nvSpPr>
      <xdr:spPr>
        <a:xfrm>
          <a:off x="9588500" y="166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108177</xdr:rowOff>
    </xdr:from>
    <xdr:ext cx="534377" cy="259045"/>
    <xdr:sp macro="" textlink="">
      <xdr:nvSpPr>
        <xdr:cNvPr id="458" name="テキスト ボックス 457"/>
        <xdr:cNvSpPr txBox="1"/>
      </xdr:nvSpPr>
      <xdr:spPr>
        <a:xfrm>
          <a:off x="9372111" y="1639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18,189</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139706</xdr:rowOff>
    </xdr:from>
    <xdr:to>
      <xdr:col>12</xdr:col>
      <xdr:colOff>561975</xdr:colOff>
      <xdr:row>97</xdr:row>
      <xdr:rowOff>69856</xdr:rowOff>
    </xdr:to>
    <xdr:sp macro="" textlink="">
      <xdr:nvSpPr>
        <xdr:cNvPr id="459" name="フローチャート : 判断 458"/>
        <xdr:cNvSpPr/>
      </xdr:nvSpPr>
      <xdr:spPr>
        <a:xfrm>
          <a:off x="8699500" y="1659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60983</xdr:rowOff>
    </xdr:from>
    <xdr:ext cx="534377" cy="259045"/>
    <xdr:sp macro="" textlink="">
      <xdr:nvSpPr>
        <xdr:cNvPr id="460" name="テキスト ボックス 459"/>
        <xdr:cNvSpPr txBox="1"/>
      </xdr:nvSpPr>
      <xdr:spPr>
        <a:xfrm>
          <a:off x="8483111" y="1669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19,333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22225</xdr:rowOff>
    </xdr:from>
    <xdr:to>
      <xdr:col>15</xdr:col>
      <xdr:colOff>231775</xdr:colOff>
      <xdr:row>97</xdr:row>
      <xdr:rowOff>123825</xdr:rowOff>
    </xdr:to>
    <xdr:sp macro="" textlink="">
      <xdr:nvSpPr>
        <xdr:cNvPr id="466" name="円/楕円 465"/>
        <xdr:cNvSpPr/>
      </xdr:nvSpPr>
      <xdr:spPr>
        <a:xfrm>
          <a:off x="10426700" y="1665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652</xdr:rowOff>
    </xdr:from>
    <xdr:ext cx="534377" cy="259045"/>
    <xdr:sp macro="" textlink="">
      <xdr:nvSpPr>
        <xdr:cNvPr id="467" name="普通建設事業費 （ うち更新整備　）該当値テキスト"/>
        <xdr:cNvSpPr txBox="1"/>
      </xdr:nvSpPr>
      <xdr:spPr>
        <a:xfrm>
          <a:off x="10528300" y="1663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16,500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60649</xdr:rowOff>
    </xdr:from>
    <xdr:to>
      <xdr:col>14</xdr:col>
      <xdr:colOff>79375</xdr:colOff>
      <xdr:row>97</xdr:row>
      <xdr:rowOff>162249</xdr:rowOff>
    </xdr:to>
    <xdr:sp macro="" textlink="">
      <xdr:nvSpPr>
        <xdr:cNvPr id="468" name="円/楕円 467"/>
        <xdr:cNvSpPr/>
      </xdr:nvSpPr>
      <xdr:spPr>
        <a:xfrm>
          <a:off x="9588500" y="1669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153376</xdr:rowOff>
    </xdr:from>
    <xdr:ext cx="534377" cy="259045"/>
    <xdr:sp macro="" textlink="">
      <xdr:nvSpPr>
        <xdr:cNvPr id="469" name="テキスト ボックス 468"/>
        <xdr:cNvSpPr txBox="1"/>
      </xdr:nvSpPr>
      <xdr:spPr>
        <a:xfrm>
          <a:off x="9372111" y="1678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14,483</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47237</xdr:rowOff>
    </xdr:from>
    <xdr:to>
      <xdr:col>12</xdr:col>
      <xdr:colOff>561975</xdr:colOff>
      <xdr:row>96</xdr:row>
      <xdr:rowOff>148837</xdr:rowOff>
    </xdr:to>
    <xdr:sp macro="" textlink="">
      <xdr:nvSpPr>
        <xdr:cNvPr id="470" name="円/楕円 469"/>
        <xdr:cNvSpPr/>
      </xdr:nvSpPr>
      <xdr:spPr>
        <a:xfrm>
          <a:off x="8699500" y="1650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165364</xdr:rowOff>
    </xdr:from>
    <xdr:ext cx="534377" cy="259045"/>
    <xdr:sp macro="" textlink="">
      <xdr:nvSpPr>
        <xdr:cNvPr id="471" name="テキスト ボックス 470"/>
        <xdr:cNvSpPr txBox="1"/>
      </xdr:nvSpPr>
      <xdr:spPr>
        <a:xfrm>
          <a:off x="8483111" y="1628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24,187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2" name="直線コネクタ 48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3" name="テキスト ボックス 48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4" name="直線コネクタ 48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5" name="テキスト ボックス 48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6" name="直線コネクタ 48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87" name="テキスト ボックス 48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8" name="直線コネクタ 48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89" name="テキスト ボックス 48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0" name="直線コネクタ 48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1" name="テキスト ボックス 49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2" name="直線コネクタ 49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493" name="テキスト ボックス 49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4" name="直線コネクタ 49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5" name="テキスト ボックス 49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2213</xdr:rowOff>
    </xdr:from>
    <xdr:to>
      <xdr:col>23</xdr:col>
      <xdr:colOff>516889</xdr:colOff>
      <xdr:row>39</xdr:row>
      <xdr:rowOff>98878</xdr:rowOff>
    </xdr:to>
    <xdr:cxnSp macro="">
      <xdr:nvCxnSpPr>
        <xdr:cNvPr id="497" name="直線コネクタ 496"/>
        <xdr:cNvCxnSpPr/>
      </xdr:nvCxnSpPr>
      <xdr:spPr>
        <a:xfrm flipV="1">
          <a:off x="16317595" y="5317163"/>
          <a:ext cx="1269" cy="146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498"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9" name="直線コネクタ 498"/>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120340</xdr:rowOff>
    </xdr:from>
    <xdr:ext cx="534377" cy="259045"/>
    <xdr:sp macro="" textlink="">
      <xdr:nvSpPr>
        <xdr:cNvPr id="500" name="災害復旧事業費最大値テキスト"/>
        <xdr:cNvSpPr txBox="1"/>
      </xdr:nvSpPr>
      <xdr:spPr>
        <a:xfrm>
          <a:off x="16370300" y="509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44,960</a:t>
          </a:r>
          <a:endParaRPr kumimoji="1" lang="ja-JP" altLang="en-US" sz="1000" b="1">
            <a:latin typeface="ＭＳ Ｐゴシック"/>
          </a:endParaRPr>
        </a:p>
      </xdr:txBody>
    </xdr:sp>
    <xdr:clientData/>
  </xdr:oneCellAnchor>
  <xdr:twoCellAnchor>
    <xdr:from>
      <xdr:col>23</xdr:col>
      <xdr:colOff>428625</xdr:colOff>
      <xdr:row>31</xdr:row>
      <xdr:rowOff>2213</xdr:rowOff>
    </xdr:from>
    <xdr:to>
      <xdr:col>23</xdr:col>
      <xdr:colOff>606425</xdr:colOff>
      <xdr:row>31</xdr:row>
      <xdr:rowOff>2213</xdr:rowOff>
    </xdr:to>
    <xdr:cxnSp macro="">
      <xdr:nvCxnSpPr>
        <xdr:cNvPr id="501" name="直線コネクタ 500"/>
        <xdr:cNvCxnSpPr/>
      </xdr:nvCxnSpPr>
      <xdr:spPr>
        <a:xfrm>
          <a:off x="16230600" y="5317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102895</xdr:rowOff>
    </xdr:from>
    <xdr:to>
      <xdr:col>23</xdr:col>
      <xdr:colOff>517525</xdr:colOff>
      <xdr:row>39</xdr:row>
      <xdr:rowOff>61519</xdr:rowOff>
    </xdr:to>
    <xdr:cxnSp macro="">
      <xdr:nvCxnSpPr>
        <xdr:cNvPr id="502" name="直線コネクタ 501"/>
        <xdr:cNvCxnSpPr/>
      </xdr:nvCxnSpPr>
      <xdr:spPr>
        <a:xfrm>
          <a:off x="15481300" y="6617995"/>
          <a:ext cx="838200" cy="13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147961</xdr:rowOff>
    </xdr:from>
    <xdr:ext cx="469744" cy="259045"/>
    <xdr:sp macro="" textlink="">
      <xdr:nvSpPr>
        <xdr:cNvPr id="503" name="災害復旧事業費平均値テキスト"/>
        <xdr:cNvSpPr txBox="1"/>
      </xdr:nvSpPr>
      <xdr:spPr>
        <a:xfrm>
          <a:off x="16370300" y="6491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125084</xdr:rowOff>
    </xdr:from>
    <xdr:to>
      <xdr:col>23</xdr:col>
      <xdr:colOff>568325</xdr:colOff>
      <xdr:row>39</xdr:row>
      <xdr:rowOff>55234</xdr:rowOff>
    </xdr:to>
    <xdr:sp macro="" textlink="">
      <xdr:nvSpPr>
        <xdr:cNvPr id="504" name="フローチャート : 判断 503"/>
        <xdr:cNvSpPr/>
      </xdr:nvSpPr>
      <xdr:spPr>
        <a:xfrm>
          <a:off x="16268700" y="664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102895</xdr:rowOff>
    </xdr:from>
    <xdr:to>
      <xdr:col>22</xdr:col>
      <xdr:colOff>365125</xdr:colOff>
      <xdr:row>38</xdr:row>
      <xdr:rowOff>111876</xdr:rowOff>
    </xdr:to>
    <xdr:cxnSp macro="">
      <xdr:nvCxnSpPr>
        <xdr:cNvPr id="505" name="直線コネクタ 504"/>
        <xdr:cNvCxnSpPr/>
      </xdr:nvCxnSpPr>
      <xdr:spPr>
        <a:xfrm flipV="1">
          <a:off x="14592300" y="6617995"/>
          <a:ext cx="889000" cy="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107613</xdr:rowOff>
    </xdr:from>
    <xdr:to>
      <xdr:col>22</xdr:col>
      <xdr:colOff>415925</xdr:colOff>
      <xdr:row>39</xdr:row>
      <xdr:rowOff>37763</xdr:rowOff>
    </xdr:to>
    <xdr:sp macro="" textlink="">
      <xdr:nvSpPr>
        <xdr:cNvPr id="506" name="フローチャート : 判断 505"/>
        <xdr:cNvSpPr/>
      </xdr:nvSpPr>
      <xdr:spPr>
        <a:xfrm>
          <a:off x="15430500" y="662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28890</xdr:rowOff>
    </xdr:from>
    <xdr:ext cx="469744" cy="259045"/>
    <xdr:sp macro="" textlink="">
      <xdr:nvSpPr>
        <xdr:cNvPr id="507" name="テキスト ボックス 506"/>
        <xdr:cNvSpPr txBox="1"/>
      </xdr:nvSpPr>
      <xdr:spPr>
        <a:xfrm>
          <a:off x="15246427" y="671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111876</xdr:rowOff>
    </xdr:from>
    <xdr:to>
      <xdr:col>21</xdr:col>
      <xdr:colOff>161925</xdr:colOff>
      <xdr:row>39</xdr:row>
      <xdr:rowOff>24323</xdr:rowOff>
    </xdr:to>
    <xdr:cxnSp macro="">
      <xdr:nvCxnSpPr>
        <xdr:cNvPr id="508" name="直線コネクタ 507"/>
        <xdr:cNvCxnSpPr/>
      </xdr:nvCxnSpPr>
      <xdr:spPr>
        <a:xfrm flipV="1">
          <a:off x="13703300" y="6626976"/>
          <a:ext cx="889000" cy="8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158525</xdr:rowOff>
    </xdr:from>
    <xdr:to>
      <xdr:col>21</xdr:col>
      <xdr:colOff>212725</xdr:colOff>
      <xdr:row>39</xdr:row>
      <xdr:rowOff>88675</xdr:rowOff>
    </xdr:to>
    <xdr:sp macro="" textlink="">
      <xdr:nvSpPr>
        <xdr:cNvPr id="509" name="フローチャート : 判断 508"/>
        <xdr:cNvSpPr/>
      </xdr:nvSpPr>
      <xdr:spPr>
        <a:xfrm>
          <a:off x="14541500" y="667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79802</xdr:rowOff>
    </xdr:from>
    <xdr:ext cx="469744" cy="259045"/>
    <xdr:sp macro="" textlink="">
      <xdr:nvSpPr>
        <xdr:cNvPr id="510" name="テキスト ボックス 509"/>
        <xdr:cNvSpPr txBox="1"/>
      </xdr:nvSpPr>
      <xdr:spPr>
        <a:xfrm>
          <a:off x="14357427" y="676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158739</xdr:rowOff>
    </xdr:from>
    <xdr:to>
      <xdr:col>19</xdr:col>
      <xdr:colOff>644525</xdr:colOff>
      <xdr:row>39</xdr:row>
      <xdr:rowOff>24323</xdr:rowOff>
    </xdr:to>
    <xdr:cxnSp macro="">
      <xdr:nvCxnSpPr>
        <xdr:cNvPr id="511" name="直線コネクタ 510"/>
        <xdr:cNvCxnSpPr/>
      </xdr:nvCxnSpPr>
      <xdr:spPr>
        <a:xfrm>
          <a:off x="12814300" y="6673839"/>
          <a:ext cx="889000" cy="3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115483</xdr:rowOff>
    </xdr:from>
    <xdr:to>
      <xdr:col>20</xdr:col>
      <xdr:colOff>9525</xdr:colOff>
      <xdr:row>39</xdr:row>
      <xdr:rowOff>45633</xdr:rowOff>
    </xdr:to>
    <xdr:sp macro="" textlink="">
      <xdr:nvSpPr>
        <xdr:cNvPr id="512" name="フローチャート : 判断 511"/>
        <xdr:cNvSpPr/>
      </xdr:nvSpPr>
      <xdr:spPr>
        <a:xfrm>
          <a:off x="13652500" y="663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62160</xdr:rowOff>
    </xdr:from>
    <xdr:ext cx="469744" cy="259045"/>
    <xdr:sp macro="" textlink="">
      <xdr:nvSpPr>
        <xdr:cNvPr id="513" name="テキスト ボックス 512"/>
        <xdr:cNvSpPr txBox="1"/>
      </xdr:nvSpPr>
      <xdr:spPr>
        <a:xfrm>
          <a:off x="13468427" y="640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116234</xdr:rowOff>
    </xdr:from>
    <xdr:to>
      <xdr:col>18</xdr:col>
      <xdr:colOff>492125</xdr:colOff>
      <xdr:row>39</xdr:row>
      <xdr:rowOff>46384</xdr:rowOff>
    </xdr:to>
    <xdr:sp macro="" textlink="">
      <xdr:nvSpPr>
        <xdr:cNvPr id="514" name="フローチャート : 判断 513"/>
        <xdr:cNvSpPr/>
      </xdr:nvSpPr>
      <xdr:spPr>
        <a:xfrm>
          <a:off x="12763500" y="663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37511</xdr:rowOff>
    </xdr:from>
    <xdr:ext cx="469744" cy="259045"/>
    <xdr:sp macro="" textlink="">
      <xdr:nvSpPr>
        <xdr:cNvPr id="515" name="テキスト ボックス 514"/>
        <xdr:cNvSpPr txBox="1"/>
      </xdr:nvSpPr>
      <xdr:spPr>
        <a:xfrm>
          <a:off x="12579427" y="672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6" name="テキスト ボックス 51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7" name="テキスト ボックス 51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8" name="テキスト ボックス 51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9" name="テキスト ボックス 51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0" name="テキスト ボックス 51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10719</xdr:rowOff>
    </xdr:from>
    <xdr:to>
      <xdr:col>23</xdr:col>
      <xdr:colOff>568325</xdr:colOff>
      <xdr:row>39</xdr:row>
      <xdr:rowOff>112319</xdr:rowOff>
    </xdr:to>
    <xdr:sp macro="" textlink="">
      <xdr:nvSpPr>
        <xdr:cNvPr id="521" name="円/楕円 520"/>
        <xdr:cNvSpPr/>
      </xdr:nvSpPr>
      <xdr:spPr>
        <a:xfrm>
          <a:off x="16268700" y="669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103511</xdr:rowOff>
    </xdr:from>
    <xdr:ext cx="469744" cy="259045"/>
    <xdr:sp macro="" textlink="">
      <xdr:nvSpPr>
        <xdr:cNvPr id="522" name="災害復旧事業費該当値テキスト"/>
        <xdr:cNvSpPr txBox="1"/>
      </xdr:nvSpPr>
      <xdr:spPr>
        <a:xfrm>
          <a:off x="16370300" y="661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52095</xdr:rowOff>
    </xdr:from>
    <xdr:to>
      <xdr:col>22</xdr:col>
      <xdr:colOff>415925</xdr:colOff>
      <xdr:row>38</xdr:row>
      <xdr:rowOff>153695</xdr:rowOff>
    </xdr:to>
    <xdr:sp macro="" textlink="">
      <xdr:nvSpPr>
        <xdr:cNvPr id="523" name="円/楕円 522"/>
        <xdr:cNvSpPr/>
      </xdr:nvSpPr>
      <xdr:spPr>
        <a:xfrm>
          <a:off x="15430500" y="65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170222</xdr:rowOff>
    </xdr:from>
    <xdr:ext cx="469744" cy="259045"/>
    <xdr:sp macro="" textlink="">
      <xdr:nvSpPr>
        <xdr:cNvPr id="524" name="テキスト ボックス 523"/>
        <xdr:cNvSpPr txBox="1"/>
      </xdr:nvSpPr>
      <xdr:spPr>
        <a:xfrm>
          <a:off x="15246427" y="634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61076</xdr:rowOff>
    </xdr:from>
    <xdr:to>
      <xdr:col>21</xdr:col>
      <xdr:colOff>212725</xdr:colOff>
      <xdr:row>38</xdr:row>
      <xdr:rowOff>162676</xdr:rowOff>
    </xdr:to>
    <xdr:sp macro="" textlink="">
      <xdr:nvSpPr>
        <xdr:cNvPr id="525" name="円/楕円 524"/>
        <xdr:cNvSpPr/>
      </xdr:nvSpPr>
      <xdr:spPr>
        <a:xfrm>
          <a:off x="14541500" y="657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7753</xdr:rowOff>
    </xdr:from>
    <xdr:ext cx="469744" cy="259045"/>
    <xdr:sp macro="" textlink="">
      <xdr:nvSpPr>
        <xdr:cNvPr id="526" name="テキスト ボックス 525"/>
        <xdr:cNvSpPr txBox="1"/>
      </xdr:nvSpPr>
      <xdr:spPr>
        <a:xfrm>
          <a:off x="14357427" y="635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144973</xdr:rowOff>
    </xdr:from>
    <xdr:to>
      <xdr:col>20</xdr:col>
      <xdr:colOff>9525</xdr:colOff>
      <xdr:row>39</xdr:row>
      <xdr:rowOff>75123</xdr:rowOff>
    </xdr:to>
    <xdr:sp macro="" textlink="">
      <xdr:nvSpPr>
        <xdr:cNvPr id="527" name="円/楕円 526"/>
        <xdr:cNvSpPr/>
      </xdr:nvSpPr>
      <xdr:spPr>
        <a:xfrm>
          <a:off x="13652500" y="666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66250</xdr:rowOff>
    </xdr:from>
    <xdr:ext cx="469744" cy="259045"/>
    <xdr:sp macro="" textlink="">
      <xdr:nvSpPr>
        <xdr:cNvPr id="528" name="テキスト ボックス 527"/>
        <xdr:cNvSpPr txBox="1"/>
      </xdr:nvSpPr>
      <xdr:spPr>
        <a:xfrm>
          <a:off x="13468427" y="675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107939</xdr:rowOff>
    </xdr:from>
    <xdr:to>
      <xdr:col>18</xdr:col>
      <xdr:colOff>492125</xdr:colOff>
      <xdr:row>39</xdr:row>
      <xdr:rowOff>38089</xdr:rowOff>
    </xdr:to>
    <xdr:sp macro="" textlink="">
      <xdr:nvSpPr>
        <xdr:cNvPr id="529" name="円/楕円 528"/>
        <xdr:cNvSpPr/>
      </xdr:nvSpPr>
      <xdr:spPr>
        <a:xfrm>
          <a:off x="12763500" y="662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54616</xdr:rowOff>
    </xdr:from>
    <xdr:ext cx="469744" cy="259045"/>
    <xdr:sp macro="" textlink="">
      <xdr:nvSpPr>
        <xdr:cNvPr id="530" name="テキスト ボックス 529"/>
        <xdr:cNvSpPr txBox="1"/>
      </xdr:nvSpPr>
      <xdr:spPr>
        <a:xfrm>
          <a:off x="12579427" y="6398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1" name="正方形/長方形 53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2" name="正方形/長方形 53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3" name="正方形/長方形 53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4" name="正方形/長方形 53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5" name="正方形/長方形 53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6" name="正方形/長方形 53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7" name="正方形/長方形 53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8" name="正方形/長方形 53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9" name="テキスト ボックス 53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0" name="直線コネクタ 53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1" name="直線コネクタ 54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2" name="テキスト ボックス 54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3" name="直線コネクタ 54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4" name="テキスト ボックス 54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6" name="直線コネクタ 54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1" name="直線コネクタ 55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3" name="フローチャート : 判断 55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4" name="直線コネクタ 55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5" name="フローチャート : 判断 55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6" name="テキスト ボックス 55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7" name="直線コネクタ 55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8" name="フローチャート : 判断 55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9" name="テキスト ボックス 55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0" name="直線コネクタ 55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1" name="フローチャート : 判断 56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2" name="テキスト ボックス 56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フローチャート : 判断 56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4" name="テキスト ボックス 56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5" name="テキスト ボックス 56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6" name="テキスト ボックス 56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7" name="テキスト ボックス 56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8" name="テキスト ボックス 56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9" name="テキスト ボックス 56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0" name="円/楕円 56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2" name="円/楕円 57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3" name="テキスト ボックス 57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4" name="円/楕円 57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5" name="テキスト ボックス 57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6" name="円/楕円 57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7" name="テキスト ボックス 57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8" name="円/楕円 57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9" name="テキスト ボックス 57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0" name="正方形/長方形 57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1" name="正方形/長方形 58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2" name="正方形/長方形 58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3" name="正方形/長方形 58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4" name="正方形/長方形 58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5" name="正方形/長方形 58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6" name="正方形/長方形 58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7" name="正方形/長方形 58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8" name="テキスト ボックス 58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9" name="直線コネクタ 58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0" name="直線コネクタ 58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1" name="テキスト ボックス 59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2" name="直線コネクタ 59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3" name="テキスト ボックス 59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4" name="直線コネクタ 59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5" name="テキスト ボックス 59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6" name="直線コネクタ 59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7" name="テキスト ボックス 59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8" name="直線コネクタ 59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599" name="テキスト ボックス 59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0" name="直線コネクタ 59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1" name="テキスト ボックス 60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29077</xdr:rowOff>
    </xdr:from>
    <xdr:to>
      <xdr:col>23</xdr:col>
      <xdr:colOff>516889</xdr:colOff>
      <xdr:row>77</xdr:row>
      <xdr:rowOff>110782</xdr:rowOff>
    </xdr:to>
    <xdr:cxnSp macro="">
      <xdr:nvCxnSpPr>
        <xdr:cNvPr id="603" name="直線コネクタ 602"/>
        <xdr:cNvCxnSpPr/>
      </xdr:nvCxnSpPr>
      <xdr:spPr>
        <a:xfrm flipV="1">
          <a:off x="16317595" y="12202027"/>
          <a:ext cx="1269" cy="111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114609</xdr:rowOff>
    </xdr:from>
    <xdr:ext cx="534377" cy="259045"/>
    <xdr:sp macro="" textlink="">
      <xdr:nvSpPr>
        <xdr:cNvPr id="604" name="公債費最小値テキスト"/>
        <xdr:cNvSpPr txBox="1"/>
      </xdr:nvSpPr>
      <xdr:spPr>
        <a:xfrm>
          <a:off x="16370300" y="1331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14,518</a:t>
          </a:r>
          <a:endParaRPr kumimoji="1" lang="ja-JP" altLang="en-US" sz="1000" b="1">
            <a:latin typeface="ＭＳ Ｐゴシック"/>
          </a:endParaRPr>
        </a:p>
      </xdr:txBody>
    </xdr:sp>
    <xdr:clientData/>
  </xdr:oneCellAnchor>
  <xdr:twoCellAnchor>
    <xdr:from>
      <xdr:col>23</xdr:col>
      <xdr:colOff>428625</xdr:colOff>
      <xdr:row>77</xdr:row>
      <xdr:rowOff>110782</xdr:rowOff>
    </xdr:from>
    <xdr:to>
      <xdr:col>23</xdr:col>
      <xdr:colOff>606425</xdr:colOff>
      <xdr:row>77</xdr:row>
      <xdr:rowOff>110782</xdr:rowOff>
    </xdr:to>
    <xdr:cxnSp macro="">
      <xdr:nvCxnSpPr>
        <xdr:cNvPr id="605" name="直線コネクタ 604"/>
        <xdr:cNvCxnSpPr/>
      </xdr:nvCxnSpPr>
      <xdr:spPr>
        <a:xfrm>
          <a:off x="16230600" y="133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147204</xdr:rowOff>
    </xdr:from>
    <xdr:ext cx="534377" cy="259045"/>
    <xdr:sp macro="" textlink="">
      <xdr:nvSpPr>
        <xdr:cNvPr id="606" name="公債費最大値テキスト"/>
        <xdr:cNvSpPr txBox="1"/>
      </xdr:nvSpPr>
      <xdr:spPr>
        <a:xfrm>
          <a:off x="16370300" y="1197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72,807</a:t>
          </a:r>
          <a:endParaRPr kumimoji="1" lang="ja-JP" altLang="en-US" sz="1000" b="1">
            <a:latin typeface="ＭＳ Ｐゴシック"/>
          </a:endParaRPr>
        </a:p>
      </xdr:txBody>
    </xdr:sp>
    <xdr:clientData/>
  </xdr:oneCellAnchor>
  <xdr:twoCellAnchor>
    <xdr:from>
      <xdr:col>23</xdr:col>
      <xdr:colOff>428625</xdr:colOff>
      <xdr:row>71</xdr:row>
      <xdr:rowOff>29077</xdr:rowOff>
    </xdr:from>
    <xdr:to>
      <xdr:col>23</xdr:col>
      <xdr:colOff>606425</xdr:colOff>
      <xdr:row>71</xdr:row>
      <xdr:rowOff>29077</xdr:rowOff>
    </xdr:to>
    <xdr:cxnSp macro="">
      <xdr:nvCxnSpPr>
        <xdr:cNvPr id="607" name="直線コネクタ 606"/>
        <xdr:cNvCxnSpPr/>
      </xdr:nvCxnSpPr>
      <xdr:spPr>
        <a:xfrm>
          <a:off x="16230600" y="12202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67101</xdr:rowOff>
    </xdr:from>
    <xdr:to>
      <xdr:col>23</xdr:col>
      <xdr:colOff>517525</xdr:colOff>
      <xdr:row>75</xdr:row>
      <xdr:rowOff>84531</xdr:rowOff>
    </xdr:to>
    <xdr:cxnSp macro="">
      <xdr:nvCxnSpPr>
        <xdr:cNvPr id="608" name="直線コネクタ 607"/>
        <xdr:cNvCxnSpPr/>
      </xdr:nvCxnSpPr>
      <xdr:spPr>
        <a:xfrm flipV="1">
          <a:off x="15481300" y="12925851"/>
          <a:ext cx="838200" cy="1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144556</xdr:rowOff>
    </xdr:from>
    <xdr:ext cx="534377" cy="259045"/>
    <xdr:sp macro="" textlink="">
      <xdr:nvSpPr>
        <xdr:cNvPr id="609" name="公債費平均値テキスト"/>
        <xdr:cNvSpPr txBox="1"/>
      </xdr:nvSpPr>
      <xdr:spPr>
        <a:xfrm>
          <a:off x="16370300" y="13003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26,946</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166129</xdr:rowOff>
    </xdr:from>
    <xdr:to>
      <xdr:col>23</xdr:col>
      <xdr:colOff>568325</xdr:colOff>
      <xdr:row>76</xdr:row>
      <xdr:rowOff>96279</xdr:rowOff>
    </xdr:to>
    <xdr:sp macro="" textlink="">
      <xdr:nvSpPr>
        <xdr:cNvPr id="610" name="フローチャート : 判断 609"/>
        <xdr:cNvSpPr/>
      </xdr:nvSpPr>
      <xdr:spPr>
        <a:xfrm>
          <a:off x="16268700" y="1302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12960</xdr:rowOff>
    </xdr:from>
    <xdr:to>
      <xdr:col>22</xdr:col>
      <xdr:colOff>365125</xdr:colOff>
      <xdr:row>75</xdr:row>
      <xdr:rowOff>84531</xdr:rowOff>
    </xdr:to>
    <xdr:cxnSp macro="">
      <xdr:nvCxnSpPr>
        <xdr:cNvPr id="611" name="直線コネクタ 610"/>
        <xdr:cNvCxnSpPr/>
      </xdr:nvCxnSpPr>
      <xdr:spPr>
        <a:xfrm>
          <a:off x="14592300" y="12871710"/>
          <a:ext cx="889000" cy="7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135534</xdr:rowOff>
    </xdr:from>
    <xdr:to>
      <xdr:col>22</xdr:col>
      <xdr:colOff>415925</xdr:colOff>
      <xdr:row>76</xdr:row>
      <xdr:rowOff>65684</xdr:rowOff>
    </xdr:to>
    <xdr:sp macro="" textlink="">
      <xdr:nvSpPr>
        <xdr:cNvPr id="612" name="フローチャート : 判断 611"/>
        <xdr:cNvSpPr/>
      </xdr:nvSpPr>
      <xdr:spPr>
        <a:xfrm>
          <a:off x="15430500" y="1299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56811</xdr:rowOff>
    </xdr:from>
    <xdr:ext cx="534377" cy="259045"/>
    <xdr:sp macro="" textlink="">
      <xdr:nvSpPr>
        <xdr:cNvPr id="613" name="テキスト ボックス 612"/>
        <xdr:cNvSpPr txBox="1"/>
      </xdr:nvSpPr>
      <xdr:spPr>
        <a:xfrm>
          <a:off x="15214111" y="1308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28,552</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144310</xdr:rowOff>
    </xdr:from>
    <xdr:to>
      <xdr:col>21</xdr:col>
      <xdr:colOff>161925</xdr:colOff>
      <xdr:row>75</xdr:row>
      <xdr:rowOff>12960</xdr:rowOff>
    </xdr:to>
    <xdr:cxnSp macro="">
      <xdr:nvCxnSpPr>
        <xdr:cNvPr id="614" name="直線コネクタ 613"/>
        <xdr:cNvCxnSpPr/>
      </xdr:nvCxnSpPr>
      <xdr:spPr>
        <a:xfrm>
          <a:off x="13703300" y="12831610"/>
          <a:ext cx="889000" cy="4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64612</xdr:rowOff>
    </xdr:from>
    <xdr:to>
      <xdr:col>21</xdr:col>
      <xdr:colOff>212725</xdr:colOff>
      <xdr:row>75</xdr:row>
      <xdr:rowOff>166212</xdr:rowOff>
    </xdr:to>
    <xdr:sp macro="" textlink="">
      <xdr:nvSpPr>
        <xdr:cNvPr id="615" name="フローチャート : 判断 614"/>
        <xdr:cNvSpPr/>
      </xdr:nvSpPr>
      <xdr:spPr>
        <a:xfrm>
          <a:off x="14541500" y="12923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157339</xdr:rowOff>
    </xdr:from>
    <xdr:ext cx="534377" cy="259045"/>
    <xdr:sp macro="" textlink="">
      <xdr:nvSpPr>
        <xdr:cNvPr id="616" name="テキスト ボックス 615"/>
        <xdr:cNvSpPr txBox="1"/>
      </xdr:nvSpPr>
      <xdr:spPr>
        <a:xfrm>
          <a:off x="14325111" y="1301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32,275</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137243</xdr:rowOff>
    </xdr:from>
    <xdr:to>
      <xdr:col>19</xdr:col>
      <xdr:colOff>644525</xdr:colOff>
      <xdr:row>74</xdr:row>
      <xdr:rowOff>144310</xdr:rowOff>
    </xdr:to>
    <xdr:cxnSp macro="">
      <xdr:nvCxnSpPr>
        <xdr:cNvPr id="617" name="直線コネクタ 616"/>
        <xdr:cNvCxnSpPr/>
      </xdr:nvCxnSpPr>
      <xdr:spPr>
        <a:xfrm>
          <a:off x="12814300" y="12824543"/>
          <a:ext cx="889000" cy="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47771</xdr:rowOff>
    </xdr:from>
    <xdr:to>
      <xdr:col>20</xdr:col>
      <xdr:colOff>9525</xdr:colOff>
      <xdr:row>75</xdr:row>
      <xdr:rowOff>149371</xdr:rowOff>
    </xdr:to>
    <xdr:sp macro="" textlink="">
      <xdr:nvSpPr>
        <xdr:cNvPr id="618" name="フローチャート : 判断 617"/>
        <xdr:cNvSpPr/>
      </xdr:nvSpPr>
      <xdr:spPr>
        <a:xfrm>
          <a:off x="13652500" y="1290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140498</xdr:rowOff>
    </xdr:from>
    <xdr:ext cx="534377" cy="259045"/>
    <xdr:sp macro="" textlink="">
      <xdr:nvSpPr>
        <xdr:cNvPr id="619" name="テキスト ボックス 618"/>
        <xdr:cNvSpPr txBox="1"/>
      </xdr:nvSpPr>
      <xdr:spPr>
        <a:xfrm>
          <a:off x="13436111" y="129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33,159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39275</xdr:rowOff>
    </xdr:from>
    <xdr:to>
      <xdr:col>18</xdr:col>
      <xdr:colOff>492125</xdr:colOff>
      <xdr:row>75</xdr:row>
      <xdr:rowOff>140875</xdr:rowOff>
    </xdr:to>
    <xdr:sp macro="" textlink="">
      <xdr:nvSpPr>
        <xdr:cNvPr id="620" name="フローチャート : 判断 619"/>
        <xdr:cNvSpPr/>
      </xdr:nvSpPr>
      <xdr:spPr>
        <a:xfrm>
          <a:off x="12763500" y="1289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132002</xdr:rowOff>
    </xdr:from>
    <xdr:ext cx="534377" cy="259045"/>
    <xdr:sp macro="" textlink="">
      <xdr:nvSpPr>
        <xdr:cNvPr id="621" name="テキスト ボックス 620"/>
        <xdr:cNvSpPr txBox="1"/>
      </xdr:nvSpPr>
      <xdr:spPr>
        <a:xfrm>
          <a:off x="12547111" y="1299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2" name="テキスト ボックス 62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3" name="テキスト ボックス 62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4" name="テキスト ボックス 62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5" name="テキスト ボックス 62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6" name="テキスト ボックス 62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16301</xdr:rowOff>
    </xdr:from>
    <xdr:to>
      <xdr:col>23</xdr:col>
      <xdr:colOff>568325</xdr:colOff>
      <xdr:row>75</xdr:row>
      <xdr:rowOff>117901</xdr:rowOff>
    </xdr:to>
    <xdr:sp macro="" textlink="">
      <xdr:nvSpPr>
        <xdr:cNvPr id="627" name="円/楕円 626"/>
        <xdr:cNvSpPr/>
      </xdr:nvSpPr>
      <xdr:spPr>
        <a:xfrm>
          <a:off x="16268700" y="1287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39178</xdr:rowOff>
    </xdr:from>
    <xdr:ext cx="534377" cy="259045"/>
    <xdr:sp macro="" textlink="">
      <xdr:nvSpPr>
        <xdr:cNvPr id="628" name="公債費該当値テキスト"/>
        <xdr:cNvSpPr txBox="1"/>
      </xdr:nvSpPr>
      <xdr:spPr>
        <a:xfrm>
          <a:off x="16370300" y="1272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34,811</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33731</xdr:rowOff>
    </xdr:from>
    <xdr:to>
      <xdr:col>22</xdr:col>
      <xdr:colOff>415925</xdr:colOff>
      <xdr:row>75</xdr:row>
      <xdr:rowOff>135331</xdr:rowOff>
    </xdr:to>
    <xdr:sp macro="" textlink="">
      <xdr:nvSpPr>
        <xdr:cNvPr id="629" name="円/楕円 628"/>
        <xdr:cNvSpPr/>
      </xdr:nvSpPr>
      <xdr:spPr>
        <a:xfrm>
          <a:off x="15430500" y="1289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151858</xdr:rowOff>
    </xdr:from>
    <xdr:ext cx="534377" cy="259045"/>
    <xdr:sp macro="" textlink="">
      <xdr:nvSpPr>
        <xdr:cNvPr id="630" name="テキスト ボックス 629"/>
        <xdr:cNvSpPr txBox="1"/>
      </xdr:nvSpPr>
      <xdr:spPr>
        <a:xfrm>
          <a:off x="15214111" y="1266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33,896</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133610</xdr:rowOff>
    </xdr:from>
    <xdr:to>
      <xdr:col>21</xdr:col>
      <xdr:colOff>212725</xdr:colOff>
      <xdr:row>75</xdr:row>
      <xdr:rowOff>63760</xdr:rowOff>
    </xdr:to>
    <xdr:sp macro="" textlink="">
      <xdr:nvSpPr>
        <xdr:cNvPr id="631" name="円/楕円 630"/>
        <xdr:cNvSpPr/>
      </xdr:nvSpPr>
      <xdr:spPr>
        <a:xfrm>
          <a:off x="14541500" y="128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80287</xdr:rowOff>
    </xdr:from>
    <xdr:ext cx="534377" cy="259045"/>
    <xdr:sp macro="" textlink="">
      <xdr:nvSpPr>
        <xdr:cNvPr id="632" name="テキスト ボックス 631"/>
        <xdr:cNvSpPr txBox="1"/>
      </xdr:nvSpPr>
      <xdr:spPr>
        <a:xfrm>
          <a:off x="14325111" y="125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37,653</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93510</xdr:rowOff>
    </xdr:from>
    <xdr:to>
      <xdr:col>20</xdr:col>
      <xdr:colOff>9525</xdr:colOff>
      <xdr:row>75</xdr:row>
      <xdr:rowOff>23660</xdr:rowOff>
    </xdr:to>
    <xdr:sp macro="" textlink="">
      <xdr:nvSpPr>
        <xdr:cNvPr id="633" name="円/楕円 632"/>
        <xdr:cNvSpPr/>
      </xdr:nvSpPr>
      <xdr:spPr>
        <a:xfrm>
          <a:off x="13652500" y="1278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40187</xdr:rowOff>
    </xdr:from>
    <xdr:ext cx="534377" cy="259045"/>
    <xdr:sp macro="" textlink="">
      <xdr:nvSpPr>
        <xdr:cNvPr id="634" name="テキスト ボックス 633"/>
        <xdr:cNvSpPr txBox="1"/>
      </xdr:nvSpPr>
      <xdr:spPr>
        <a:xfrm>
          <a:off x="13436111" y="1255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39,758</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86443</xdr:rowOff>
    </xdr:from>
    <xdr:to>
      <xdr:col>18</xdr:col>
      <xdr:colOff>492125</xdr:colOff>
      <xdr:row>75</xdr:row>
      <xdr:rowOff>16593</xdr:rowOff>
    </xdr:to>
    <xdr:sp macro="" textlink="">
      <xdr:nvSpPr>
        <xdr:cNvPr id="635" name="円/楕円 634"/>
        <xdr:cNvSpPr/>
      </xdr:nvSpPr>
      <xdr:spPr>
        <a:xfrm>
          <a:off x="12763500" y="1277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33120</xdr:rowOff>
    </xdr:from>
    <xdr:ext cx="534377" cy="259045"/>
    <xdr:sp macro="" textlink="">
      <xdr:nvSpPr>
        <xdr:cNvPr id="636" name="テキスト ボックス 635"/>
        <xdr:cNvSpPr txBox="1"/>
      </xdr:nvSpPr>
      <xdr:spPr>
        <a:xfrm>
          <a:off x="12547111" y="1254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40,129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7" name="正方形/長方形 63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8" name="正方形/長方形 63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9" name="正方形/長方形 63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0" name="正方形/長方形 63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1" name="正方形/長方形 64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2" name="正方形/長方形 64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3" name="正方形/長方形 64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9,760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4" name="正方形/長方形 64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5" name="テキスト ボックス 64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6" name="直線コネクタ 64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7" name="直線コネクタ 64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8" name="テキスト ボックス 64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9" name="直線コネクタ 64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50" name="テキスト ボックス 649"/>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1" name="直線コネクタ 65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52" name="テキスト ボックス 651"/>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3" name="直線コネクタ 65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54" name="テキスト ボックス 653"/>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5" name="直線コネクタ 65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6" name="テキスト ボックス 65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40260</xdr:rowOff>
    </xdr:from>
    <xdr:to>
      <xdr:col>23</xdr:col>
      <xdr:colOff>516889</xdr:colOff>
      <xdr:row>98</xdr:row>
      <xdr:rowOff>135951</xdr:rowOff>
    </xdr:to>
    <xdr:cxnSp macro="">
      <xdr:nvCxnSpPr>
        <xdr:cNvPr id="658" name="直線コネクタ 657"/>
        <xdr:cNvCxnSpPr/>
      </xdr:nvCxnSpPr>
      <xdr:spPr>
        <a:xfrm flipV="1">
          <a:off x="16317595" y="15813660"/>
          <a:ext cx="1269" cy="1124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139778</xdr:rowOff>
    </xdr:from>
    <xdr:ext cx="313932" cy="259045"/>
    <xdr:sp macro="" textlink="">
      <xdr:nvSpPr>
        <xdr:cNvPr id="659" name="積立金最小値テキスト"/>
        <xdr:cNvSpPr txBox="1"/>
      </xdr:nvSpPr>
      <xdr:spPr>
        <a:xfrm>
          <a:off x="16370300" y="169418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23</xdr:col>
      <xdr:colOff>428625</xdr:colOff>
      <xdr:row>98</xdr:row>
      <xdr:rowOff>135951</xdr:rowOff>
    </xdr:from>
    <xdr:to>
      <xdr:col>23</xdr:col>
      <xdr:colOff>606425</xdr:colOff>
      <xdr:row>98</xdr:row>
      <xdr:rowOff>135951</xdr:rowOff>
    </xdr:to>
    <xdr:cxnSp macro="">
      <xdr:nvCxnSpPr>
        <xdr:cNvPr id="660" name="直線コネクタ 659"/>
        <xdr:cNvCxnSpPr/>
      </xdr:nvCxnSpPr>
      <xdr:spPr>
        <a:xfrm>
          <a:off x="16230600" y="16938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158387</xdr:rowOff>
    </xdr:from>
    <xdr:ext cx="534377" cy="259045"/>
    <xdr:sp macro="" textlink="">
      <xdr:nvSpPr>
        <xdr:cNvPr id="661" name="積立金最大値テキスト"/>
        <xdr:cNvSpPr txBox="1"/>
      </xdr:nvSpPr>
      <xdr:spPr>
        <a:xfrm>
          <a:off x="16370300" y="1558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24,675</a:t>
          </a:r>
          <a:endParaRPr kumimoji="1" lang="ja-JP" altLang="en-US" sz="1000" b="1">
            <a:latin typeface="ＭＳ Ｐゴシック"/>
          </a:endParaRPr>
        </a:p>
      </xdr:txBody>
    </xdr:sp>
    <xdr:clientData/>
  </xdr:oneCellAnchor>
  <xdr:twoCellAnchor>
    <xdr:from>
      <xdr:col>23</xdr:col>
      <xdr:colOff>428625</xdr:colOff>
      <xdr:row>92</xdr:row>
      <xdr:rowOff>40260</xdr:rowOff>
    </xdr:from>
    <xdr:to>
      <xdr:col>23</xdr:col>
      <xdr:colOff>606425</xdr:colOff>
      <xdr:row>92</xdr:row>
      <xdr:rowOff>40260</xdr:rowOff>
    </xdr:to>
    <xdr:cxnSp macro="">
      <xdr:nvCxnSpPr>
        <xdr:cNvPr id="662" name="直線コネクタ 661"/>
        <xdr:cNvCxnSpPr/>
      </xdr:nvCxnSpPr>
      <xdr:spPr>
        <a:xfrm>
          <a:off x="16230600" y="15813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37196</xdr:rowOff>
    </xdr:from>
    <xdr:to>
      <xdr:col>23</xdr:col>
      <xdr:colOff>517525</xdr:colOff>
      <xdr:row>98</xdr:row>
      <xdr:rowOff>80446</xdr:rowOff>
    </xdr:to>
    <xdr:cxnSp macro="">
      <xdr:nvCxnSpPr>
        <xdr:cNvPr id="663" name="直線コネクタ 662"/>
        <xdr:cNvCxnSpPr/>
      </xdr:nvCxnSpPr>
      <xdr:spPr>
        <a:xfrm>
          <a:off x="15481300" y="16839296"/>
          <a:ext cx="838200" cy="4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118680</xdr:rowOff>
    </xdr:from>
    <xdr:ext cx="469744" cy="259045"/>
    <xdr:sp macro="" textlink="">
      <xdr:nvSpPr>
        <xdr:cNvPr id="664" name="積立金平均値テキスト"/>
        <xdr:cNvSpPr txBox="1"/>
      </xdr:nvSpPr>
      <xdr:spPr>
        <a:xfrm>
          <a:off x="16370300" y="164064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7,349</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95803</xdr:rowOff>
    </xdr:from>
    <xdr:to>
      <xdr:col>23</xdr:col>
      <xdr:colOff>568325</xdr:colOff>
      <xdr:row>97</xdr:row>
      <xdr:rowOff>25953</xdr:rowOff>
    </xdr:to>
    <xdr:sp macro="" textlink="">
      <xdr:nvSpPr>
        <xdr:cNvPr id="665" name="フローチャート : 判断 664"/>
        <xdr:cNvSpPr/>
      </xdr:nvSpPr>
      <xdr:spPr>
        <a:xfrm>
          <a:off x="16268700" y="165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149439</xdr:rowOff>
    </xdr:from>
    <xdr:to>
      <xdr:col>22</xdr:col>
      <xdr:colOff>365125</xdr:colOff>
      <xdr:row>98</xdr:row>
      <xdr:rowOff>37196</xdr:rowOff>
    </xdr:to>
    <xdr:cxnSp macro="">
      <xdr:nvCxnSpPr>
        <xdr:cNvPr id="666" name="直線コネクタ 665"/>
        <xdr:cNvCxnSpPr/>
      </xdr:nvCxnSpPr>
      <xdr:spPr>
        <a:xfrm>
          <a:off x="14592300" y="16780089"/>
          <a:ext cx="889000" cy="5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80671</xdr:rowOff>
    </xdr:from>
    <xdr:to>
      <xdr:col>22</xdr:col>
      <xdr:colOff>415925</xdr:colOff>
      <xdr:row>97</xdr:row>
      <xdr:rowOff>10821</xdr:rowOff>
    </xdr:to>
    <xdr:sp macro="" textlink="">
      <xdr:nvSpPr>
        <xdr:cNvPr id="667" name="フローチャート : 判断 666"/>
        <xdr:cNvSpPr/>
      </xdr:nvSpPr>
      <xdr:spPr>
        <a:xfrm>
          <a:off x="15430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95</xdr:row>
      <xdr:rowOff>27348</xdr:rowOff>
    </xdr:from>
    <xdr:ext cx="469744" cy="259045"/>
    <xdr:sp macro="" textlink="">
      <xdr:nvSpPr>
        <xdr:cNvPr id="668" name="テキスト ボックス 667"/>
        <xdr:cNvSpPr txBox="1"/>
      </xdr:nvSpPr>
      <xdr:spPr>
        <a:xfrm>
          <a:off x="15246427" y="1631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3911</xdr:rowOff>
    </xdr:from>
    <xdr:to>
      <xdr:col>21</xdr:col>
      <xdr:colOff>161925</xdr:colOff>
      <xdr:row>97</xdr:row>
      <xdr:rowOff>149439</xdr:rowOff>
    </xdr:to>
    <xdr:cxnSp macro="">
      <xdr:nvCxnSpPr>
        <xdr:cNvPr id="669" name="直線コネクタ 668"/>
        <xdr:cNvCxnSpPr/>
      </xdr:nvCxnSpPr>
      <xdr:spPr>
        <a:xfrm>
          <a:off x="13703300" y="16634561"/>
          <a:ext cx="889000" cy="14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29784</xdr:rowOff>
    </xdr:from>
    <xdr:to>
      <xdr:col>21</xdr:col>
      <xdr:colOff>212725</xdr:colOff>
      <xdr:row>96</xdr:row>
      <xdr:rowOff>131384</xdr:rowOff>
    </xdr:to>
    <xdr:sp macro="" textlink="">
      <xdr:nvSpPr>
        <xdr:cNvPr id="670" name="フローチャート : 判断 669"/>
        <xdr:cNvSpPr/>
      </xdr:nvSpPr>
      <xdr:spPr>
        <a:xfrm>
          <a:off x="14541500" y="1648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94</xdr:row>
      <xdr:rowOff>147911</xdr:rowOff>
    </xdr:from>
    <xdr:ext cx="469744" cy="259045"/>
    <xdr:sp macro="" textlink="">
      <xdr:nvSpPr>
        <xdr:cNvPr id="671" name="テキスト ボックス 670"/>
        <xdr:cNvSpPr txBox="1"/>
      </xdr:nvSpPr>
      <xdr:spPr>
        <a:xfrm>
          <a:off x="14357427" y="1626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3911</xdr:rowOff>
    </xdr:from>
    <xdr:to>
      <xdr:col>19</xdr:col>
      <xdr:colOff>644525</xdr:colOff>
      <xdr:row>97</xdr:row>
      <xdr:rowOff>40030</xdr:rowOff>
    </xdr:to>
    <xdr:cxnSp macro="">
      <xdr:nvCxnSpPr>
        <xdr:cNvPr id="672" name="直線コネクタ 671"/>
        <xdr:cNvCxnSpPr/>
      </xdr:nvCxnSpPr>
      <xdr:spPr>
        <a:xfrm flipV="1">
          <a:off x="12814300" y="16634561"/>
          <a:ext cx="8890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64029</xdr:rowOff>
    </xdr:from>
    <xdr:to>
      <xdr:col>20</xdr:col>
      <xdr:colOff>9525</xdr:colOff>
      <xdr:row>94</xdr:row>
      <xdr:rowOff>165629</xdr:rowOff>
    </xdr:to>
    <xdr:sp macro="" textlink="">
      <xdr:nvSpPr>
        <xdr:cNvPr id="673" name="フローチャート : 判断 672"/>
        <xdr:cNvSpPr/>
      </xdr:nvSpPr>
      <xdr:spPr>
        <a:xfrm>
          <a:off x="13652500" y="1618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10706</xdr:rowOff>
    </xdr:from>
    <xdr:ext cx="534377" cy="259045"/>
    <xdr:sp macro="" textlink="">
      <xdr:nvSpPr>
        <xdr:cNvPr id="674" name="テキスト ボックス 673"/>
        <xdr:cNvSpPr txBox="1"/>
      </xdr:nvSpPr>
      <xdr:spPr>
        <a:xfrm>
          <a:off x="13436111" y="1595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15,544</a:t>
          </a:r>
          <a:endParaRPr kumimoji="1" lang="ja-JP" altLang="en-US" sz="1000" b="1">
            <a:solidFill>
              <a:srgbClr val="000080"/>
            </a:solidFill>
            <a:latin typeface="ＭＳ Ｐゴシック"/>
          </a:endParaRPr>
        </a:p>
      </xdr:txBody>
    </xdr:sp>
    <xdr:clientData/>
  </xdr:oneCellAnchor>
  <xdr:twoCellAnchor>
    <xdr:from>
      <xdr:col>18</xdr:col>
      <xdr:colOff>390525</xdr:colOff>
      <xdr:row>92</xdr:row>
      <xdr:rowOff>125568</xdr:rowOff>
    </xdr:from>
    <xdr:to>
      <xdr:col>18</xdr:col>
      <xdr:colOff>492125</xdr:colOff>
      <xdr:row>93</xdr:row>
      <xdr:rowOff>55718</xdr:rowOff>
    </xdr:to>
    <xdr:sp macro="" textlink="">
      <xdr:nvSpPr>
        <xdr:cNvPr id="675" name="フローチャート : 判断 674"/>
        <xdr:cNvSpPr/>
      </xdr:nvSpPr>
      <xdr:spPr>
        <a:xfrm>
          <a:off x="12763500" y="1589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91</xdr:row>
      <xdr:rowOff>72245</xdr:rowOff>
    </xdr:from>
    <xdr:ext cx="534377" cy="259045"/>
    <xdr:sp macro="" textlink="">
      <xdr:nvSpPr>
        <xdr:cNvPr id="676" name="テキスト ボックス 675"/>
        <xdr:cNvSpPr txBox="1"/>
      </xdr:nvSpPr>
      <xdr:spPr>
        <a:xfrm>
          <a:off x="12547111" y="1567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7" name="テキスト ボックス 67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8" name="テキスト ボックス 67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9" name="テキスト ボックス 67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0" name="テキスト ボックス 67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1" name="テキスト ボックス 68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29646</xdr:rowOff>
    </xdr:from>
    <xdr:to>
      <xdr:col>23</xdr:col>
      <xdr:colOff>568325</xdr:colOff>
      <xdr:row>98</xdr:row>
      <xdr:rowOff>131246</xdr:rowOff>
    </xdr:to>
    <xdr:sp macro="" textlink="">
      <xdr:nvSpPr>
        <xdr:cNvPr id="682" name="円/楕円 681"/>
        <xdr:cNvSpPr/>
      </xdr:nvSpPr>
      <xdr:spPr>
        <a:xfrm>
          <a:off x="16268700" y="1683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116023</xdr:rowOff>
    </xdr:from>
    <xdr:ext cx="469744" cy="259045"/>
    <xdr:sp macro="" textlink="">
      <xdr:nvSpPr>
        <xdr:cNvPr id="683" name="積立金該当値テキスト"/>
        <xdr:cNvSpPr txBox="1"/>
      </xdr:nvSpPr>
      <xdr:spPr>
        <a:xfrm>
          <a:off x="16370300" y="16746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1,296</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157846</xdr:rowOff>
    </xdr:from>
    <xdr:to>
      <xdr:col>22</xdr:col>
      <xdr:colOff>415925</xdr:colOff>
      <xdr:row>98</xdr:row>
      <xdr:rowOff>87996</xdr:rowOff>
    </xdr:to>
    <xdr:sp macro="" textlink="">
      <xdr:nvSpPr>
        <xdr:cNvPr id="684" name="円/楕円 683"/>
        <xdr:cNvSpPr/>
      </xdr:nvSpPr>
      <xdr:spPr>
        <a:xfrm>
          <a:off x="15430500" y="1678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79123</xdr:rowOff>
    </xdr:from>
    <xdr:ext cx="469744" cy="259045"/>
    <xdr:sp macro="" textlink="">
      <xdr:nvSpPr>
        <xdr:cNvPr id="685" name="テキスト ボックス 684"/>
        <xdr:cNvSpPr txBox="1"/>
      </xdr:nvSpPr>
      <xdr:spPr>
        <a:xfrm>
          <a:off x="15246427" y="1688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2,242</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98639</xdr:rowOff>
    </xdr:from>
    <xdr:to>
      <xdr:col>21</xdr:col>
      <xdr:colOff>212725</xdr:colOff>
      <xdr:row>98</xdr:row>
      <xdr:rowOff>28789</xdr:rowOff>
    </xdr:to>
    <xdr:sp macro="" textlink="">
      <xdr:nvSpPr>
        <xdr:cNvPr id="686" name="円/楕円 685"/>
        <xdr:cNvSpPr/>
      </xdr:nvSpPr>
      <xdr:spPr>
        <a:xfrm>
          <a:off x="14541500" y="1672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19916</xdr:rowOff>
    </xdr:from>
    <xdr:ext cx="469744" cy="259045"/>
    <xdr:sp macro="" textlink="">
      <xdr:nvSpPr>
        <xdr:cNvPr id="687" name="テキスト ボックス 686"/>
        <xdr:cNvSpPr txBox="1"/>
      </xdr:nvSpPr>
      <xdr:spPr>
        <a:xfrm>
          <a:off x="14357427" y="1682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3,537</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124561</xdr:rowOff>
    </xdr:from>
    <xdr:to>
      <xdr:col>20</xdr:col>
      <xdr:colOff>9525</xdr:colOff>
      <xdr:row>97</xdr:row>
      <xdr:rowOff>54711</xdr:rowOff>
    </xdr:to>
    <xdr:sp macro="" textlink="">
      <xdr:nvSpPr>
        <xdr:cNvPr id="688" name="円/楕円 687"/>
        <xdr:cNvSpPr/>
      </xdr:nvSpPr>
      <xdr:spPr>
        <a:xfrm>
          <a:off x="13652500" y="1658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97</xdr:row>
      <xdr:rowOff>45838</xdr:rowOff>
    </xdr:from>
    <xdr:ext cx="469744" cy="259045"/>
    <xdr:sp macro="" textlink="">
      <xdr:nvSpPr>
        <xdr:cNvPr id="689" name="テキスト ボックス 688"/>
        <xdr:cNvSpPr txBox="1"/>
      </xdr:nvSpPr>
      <xdr:spPr>
        <a:xfrm>
          <a:off x="13468427" y="1667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6,720</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160680</xdr:rowOff>
    </xdr:from>
    <xdr:to>
      <xdr:col>18</xdr:col>
      <xdr:colOff>492125</xdr:colOff>
      <xdr:row>97</xdr:row>
      <xdr:rowOff>90830</xdr:rowOff>
    </xdr:to>
    <xdr:sp macro="" textlink="">
      <xdr:nvSpPr>
        <xdr:cNvPr id="690" name="円/楕円 689"/>
        <xdr:cNvSpPr/>
      </xdr:nvSpPr>
      <xdr:spPr>
        <a:xfrm>
          <a:off x="12763500" y="1661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97</xdr:row>
      <xdr:rowOff>81957</xdr:rowOff>
    </xdr:from>
    <xdr:ext cx="469744" cy="259045"/>
    <xdr:sp macro="" textlink="">
      <xdr:nvSpPr>
        <xdr:cNvPr id="691" name="テキスト ボックス 690"/>
        <xdr:cNvSpPr txBox="1"/>
      </xdr:nvSpPr>
      <xdr:spPr>
        <a:xfrm>
          <a:off x="12579427" y="1671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2" name="正方形/長方形 69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3" name="正方形/長方形 69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4" name="正方形/長方形 69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5" name="正方形/長方形 69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6" name="正方形/長方形 69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7" name="正方形/長方形 69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8" name="正方形/長方形 69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9" name="正方形/長方形 69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0" name="テキスト ボックス 69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1" name="直線コネクタ 70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2" name="直線コネクタ 70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3" name="テキスト ボックス 70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4" name="直線コネクタ 70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05" name="テキスト ボックス 70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6" name="直線コネクタ 70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07" name="テキスト ボックス 70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8" name="直線コネクタ 70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09" name="テキスト ボックス 70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0" name="直線コネクタ 70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11" name="テキスト ボックス 71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64719</xdr:rowOff>
    </xdr:from>
    <xdr:to>
      <xdr:col>32</xdr:col>
      <xdr:colOff>186689</xdr:colOff>
      <xdr:row>38</xdr:row>
      <xdr:rowOff>139700</xdr:rowOff>
    </xdr:to>
    <xdr:cxnSp macro="">
      <xdr:nvCxnSpPr>
        <xdr:cNvPr id="713" name="直線コネクタ 712"/>
        <xdr:cNvCxnSpPr/>
      </xdr:nvCxnSpPr>
      <xdr:spPr>
        <a:xfrm flipV="1">
          <a:off x="22159595" y="5208219"/>
          <a:ext cx="1269" cy="1446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5" name="直線コネクタ 71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11396</xdr:rowOff>
    </xdr:from>
    <xdr:ext cx="469744" cy="259045"/>
    <xdr:sp macro="" textlink="">
      <xdr:nvSpPr>
        <xdr:cNvPr id="716" name="投資及び出資金最大値テキスト"/>
        <xdr:cNvSpPr txBox="1"/>
      </xdr:nvSpPr>
      <xdr:spPr>
        <a:xfrm>
          <a:off x="22212300" y="498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3,164</a:t>
          </a:r>
          <a:endParaRPr kumimoji="1" lang="ja-JP" altLang="en-US" sz="1000" b="1">
            <a:latin typeface="ＭＳ Ｐゴシック"/>
          </a:endParaRPr>
        </a:p>
      </xdr:txBody>
    </xdr:sp>
    <xdr:clientData/>
  </xdr:oneCellAnchor>
  <xdr:twoCellAnchor>
    <xdr:from>
      <xdr:col>32</xdr:col>
      <xdr:colOff>98425</xdr:colOff>
      <xdr:row>30</xdr:row>
      <xdr:rowOff>64719</xdr:rowOff>
    </xdr:from>
    <xdr:to>
      <xdr:col>32</xdr:col>
      <xdr:colOff>276225</xdr:colOff>
      <xdr:row>30</xdr:row>
      <xdr:rowOff>64719</xdr:rowOff>
    </xdr:to>
    <xdr:cxnSp macro="">
      <xdr:nvCxnSpPr>
        <xdr:cNvPr id="717" name="直線コネクタ 716"/>
        <xdr:cNvCxnSpPr/>
      </xdr:nvCxnSpPr>
      <xdr:spPr>
        <a:xfrm>
          <a:off x="22072600" y="5208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93066</xdr:rowOff>
    </xdr:from>
    <xdr:to>
      <xdr:col>32</xdr:col>
      <xdr:colOff>187325</xdr:colOff>
      <xdr:row>38</xdr:row>
      <xdr:rowOff>127813</xdr:rowOff>
    </xdr:to>
    <xdr:cxnSp macro="">
      <xdr:nvCxnSpPr>
        <xdr:cNvPr id="718" name="直線コネクタ 717"/>
        <xdr:cNvCxnSpPr/>
      </xdr:nvCxnSpPr>
      <xdr:spPr>
        <a:xfrm>
          <a:off x="21323300" y="6608166"/>
          <a:ext cx="8382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43654</xdr:rowOff>
    </xdr:from>
    <xdr:ext cx="378565" cy="259045"/>
    <xdr:sp macro="" textlink="">
      <xdr:nvSpPr>
        <xdr:cNvPr id="719" name="投資及び出資金平均値テキスト"/>
        <xdr:cNvSpPr txBox="1"/>
      </xdr:nvSpPr>
      <xdr:spPr>
        <a:xfrm>
          <a:off x="22212300" y="62158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20777</xdr:rowOff>
    </xdr:from>
    <xdr:to>
      <xdr:col>32</xdr:col>
      <xdr:colOff>238125</xdr:colOff>
      <xdr:row>37</xdr:row>
      <xdr:rowOff>122377</xdr:rowOff>
    </xdr:to>
    <xdr:sp macro="" textlink="">
      <xdr:nvSpPr>
        <xdr:cNvPr id="720" name="フローチャート : 判断 719"/>
        <xdr:cNvSpPr/>
      </xdr:nvSpPr>
      <xdr:spPr>
        <a:xfrm>
          <a:off x="22110700" y="636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92608</xdr:rowOff>
    </xdr:from>
    <xdr:to>
      <xdr:col>31</xdr:col>
      <xdr:colOff>34925</xdr:colOff>
      <xdr:row>38</xdr:row>
      <xdr:rowOff>93066</xdr:rowOff>
    </xdr:to>
    <xdr:cxnSp macro="">
      <xdr:nvCxnSpPr>
        <xdr:cNvPr id="721" name="直線コネクタ 720"/>
        <xdr:cNvCxnSpPr/>
      </xdr:nvCxnSpPr>
      <xdr:spPr>
        <a:xfrm>
          <a:off x="20434300" y="6607708"/>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138735</xdr:rowOff>
    </xdr:from>
    <xdr:to>
      <xdr:col>31</xdr:col>
      <xdr:colOff>85725</xdr:colOff>
      <xdr:row>37</xdr:row>
      <xdr:rowOff>68885</xdr:rowOff>
    </xdr:to>
    <xdr:sp macro="" textlink="">
      <xdr:nvSpPr>
        <xdr:cNvPr id="722" name="フローチャート : 判断 721"/>
        <xdr:cNvSpPr/>
      </xdr:nvSpPr>
      <xdr:spPr>
        <a:xfrm>
          <a:off x="21272500" y="63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85412</xdr:rowOff>
    </xdr:from>
    <xdr:ext cx="378565" cy="259045"/>
    <xdr:sp macro="" textlink="">
      <xdr:nvSpPr>
        <xdr:cNvPr id="723" name="テキスト ボックス 722"/>
        <xdr:cNvSpPr txBox="1"/>
      </xdr:nvSpPr>
      <xdr:spPr>
        <a:xfrm>
          <a:off x="21134017" y="6086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72949</xdr:rowOff>
    </xdr:from>
    <xdr:to>
      <xdr:col>29</xdr:col>
      <xdr:colOff>517525</xdr:colOff>
      <xdr:row>38</xdr:row>
      <xdr:rowOff>92608</xdr:rowOff>
    </xdr:to>
    <xdr:cxnSp macro="">
      <xdr:nvCxnSpPr>
        <xdr:cNvPr id="724" name="直線コネクタ 723"/>
        <xdr:cNvCxnSpPr/>
      </xdr:nvCxnSpPr>
      <xdr:spPr>
        <a:xfrm>
          <a:off x="19545300" y="6588049"/>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6604</xdr:rowOff>
    </xdr:from>
    <xdr:to>
      <xdr:col>29</xdr:col>
      <xdr:colOff>568325</xdr:colOff>
      <xdr:row>37</xdr:row>
      <xdr:rowOff>108204</xdr:rowOff>
    </xdr:to>
    <xdr:sp macro="" textlink="">
      <xdr:nvSpPr>
        <xdr:cNvPr id="725" name="フローチャート : 判断 724"/>
        <xdr:cNvSpPr/>
      </xdr:nvSpPr>
      <xdr:spPr>
        <a:xfrm>
          <a:off x="20383500" y="635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124731</xdr:rowOff>
    </xdr:from>
    <xdr:ext cx="378565" cy="259045"/>
    <xdr:sp macro="" textlink="">
      <xdr:nvSpPr>
        <xdr:cNvPr id="726" name="テキスト ボックス 725"/>
        <xdr:cNvSpPr txBox="1"/>
      </xdr:nvSpPr>
      <xdr:spPr>
        <a:xfrm>
          <a:off x="20245017" y="6125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72949</xdr:rowOff>
    </xdr:from>
    <xdr:to>
      <xdr:col>28</xdr:col>
      <xdr:colOff>314325</xdr:colOff>
      <xdr:row>38</xdr:row>
      <xdr:rowOff>139700</xdr:rowOff>
    </xdr:to>
    <xdr:cxnSp macro="">
      <xdr:nvCxnSpPr>
        <xdr:cNvPr id="727" name="直線コネクタ 726"/>
        <xdr:cNvCxnSpPr/>
      </xdr:nvCxnSpPr>
      <xdr:spPr>
        <a:xfrm flipV="1">
          <a:off x="18656300" y="6588049"/>
          <a:ext cx="8890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9804</xdr:rowOff>
    </xdr:from>
    <xdr:to>
      <xdr:col>28</xdr:col>
      <xdr:colOff>365125</xdr:colOff>
      <xdr:row>37</xdr:row>
      <xdr:rowOff>111404</xdr:rowOff>
    </xdr:to>
    <xdr:sp macro="" textlink="">
      <xdr:nvSpPr>
        <xdr:cNvPr id="728" name="フローチャート : 判断 727"/>
        <xdr:cNvSpPr/>
      </xdr:nvSpPr>
      <xdr:spPr>
        <a:xfrm>
          <a:off x="19494500" y="635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127931</xdr:rowOff>
    </xdr:from>
    <xdr:ext cx="378565" cy="259045"/>
    <xdr:sp macro="" textlink="">
      <xdr:nvSpPr>
        <xdr:cNvPr id="729" name="テキスト ボックス 728"/>
        <xdr:cNvSpPr txBox="1"/>
      </xdr:nvSpPr>
      <xdr:spPr>
        <a:xfrm>
          <a:off x="19356017" y="6128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7061</xdr:rowOff>
    </xdr:from>
    <xdr:to>
      <xdr:col>27</xdr:col>
      <xdr:colOff>161925</xdr:colOff>
      <xdr:row>37</xdr:row>
      <xdr:rowOff>108661</xdr:rowOff>
    </xdr:to>
    <xdr:sp macro="" textlink="">
      <xdr:nvSpPr>
        <xdr:cNvPr id="730" name="フローチャート : 判断 729"/>
        <xdr:cNvSpPr/>
      </xdr:nvSpPr>
      <xdr:spPr>
        <a:xfrm>
          <a:off x="18605500" y="635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125188</xdr:rowOff>
    </xdr:from>
    <xdr:ext cx="378565" cy="259045"/>
    <xdr:sp macro="" textlink="">
      <xdr:nvSpPr>
        <xdr:cNvPr id="731" name="テキスト ボックス 730"/>
        <xdr:cNvSpPr txBox="1"/>
      </xdr:nvSpPr>
      <xdr:spPr>
        <a:xfrm>
          <a:off x="18467017" y="6125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2" name="テキスト ボックス 73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3" name="テキスト ボックス 73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4" name="テキスト ボックス 73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5" name="テキスト ボックス 73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6" name="テキスト ボックス 73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77013</xdr:rowOff>
    </xdr:from>
    <xdr:to>
      <xdr:col>32</xdr:col>
      <xdr:colOff>238125</xdr:colOff>
      <xdr:row>39</xdr:row>
      <xdr:rowOff>7163</xdr:rowOff>
    </xdr:to>
    <xdr:sp macro="" textlink="">
      <xdr:nvSpPr>
        <xdr:cNvPr id="737" name="円/楕円 736"/>
        <xdr:cNvSpPr/>
      </xdr:nvSpPr>
      <xdr:spPr>
        <a:xfrm>
          <a:off x="22110700" y="65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163390</xdr:rowOff>
    </xdr:from>
    <xdr:ext cx="313932" cy="259045"/>
    <xdr:sp macro="" textlink="">
      <xdr:nvSpPr>
        <xdr:cNvPr id="738" name="投資及び出資金該当値テキスト"/>
        <xdr:cNvSpPr txBox="1"/>
      </xdr:nvSpPr>
      <xdr:spPr>
        <a:xfrm>
          <a:off x="22212300" y="65070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42266</xdr:rowOff>
    </xdr:from>
    <xdr:to>
      <xdr:col>31</xdr:col>
      <xdr:colOff>85725</xdr:colOff>
      <xdr:row>38</xdr:row>
      <xdr:rowOff>143866</xdr:rowOff>
    </xdr:to>
    <xdr:sp macro="" textlink="">
      <xdr:nvSpPr>
        <xdr:cNvPr id="739" name="円/楕円 738"/>
        <xdr:cNvSpPr/>
      </xdr:nvSpPr>
      <xdr:spPr>
        <a:xfrm>
          <a:off x="21272500" y="655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134993</xdr:rowOff>
    </xdr:from>
    <xdr:ext cx="378565" cy="259045"/>
    <xdr:sp macro="" textlink="">
      <xdr:nvSpPr>
        <xdr:cNvPr id="740" name="テキスト ボックス 739"/>
        <xdr:cNvSpPr txBox="1"/>
      </xdr:nvSpPr>
      <xdr:spPr>
        <a:xfrm>
          <a:off x="21134017" y="6650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41808</xdr:rowOff>
    </xdr:from>
    <xdr:to>
      <xdr:col>29</xdr:col>
      <xdr:colOff>568325</xdr:colOff>
      <xdr:row>38</xdr:row>
      <xdr:rowOff>143408</xdr:rowOff>
    </xdr:to>
    <xdr:sp macro="" textlink="">
      <xdr:nvSpPr>
        <xdr:cNvPr id="741" name="円/楕円 740"/>
        <xdr:cNvSpPr/>
      </xdr:nvSpPr>
      <xdr:spPr>
        <a:xfrm>
          <a:off x="20383500" y="655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134535</xdr:rowOff>
    </xdr:from>
    <xdr:ext cx="378565" cy="259045"/>
    <xdr:sp macro="" textlink="">
      <xdr:nvSpPr>
        <xdr:cNvPr id="742" name="テキスト ボックス 741"/>
        <xdr:cNvSpPr txBox="1"/>
      </xdr:nvSpPr>
      <xdr:spPr>
        <a:xfrm>
          <a:off x="20245017" y="6649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22149</xdr:rowOff>
    </xdr:from>
    <xdr:to>
      <xdr:col>28</xdr:col>
      <xdr:colOff>365125</xdr:colOff>
      <xdr:row>38</xdr:row>
      <xdr:rowOff>123749</xdr:rowOff>
    </xdr:to>
    <xdr:sp macro="" textlink="">
      <xdr:nvSpPr>
        <xdr:cNvPr id="743" name="円/楕円 742"/>
        <xdr:cNvSpPr/>
      </xdr:nvSpPr>
      <xdr:spPr>
        <a:xfrm>
          <a:off x="19494500" y="653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114876</xdr:rowOff>
    </xdr:from>
    <xdr:ext cx="378565" cy="259045"/>
    <xdr:sp macro="" textlink="">
      <xdr:nvSpPr>
        <xdr:cNvPr id="744" name="テキスト ボックス 743"/>
        <xdr:cNvSpPr txBox="1"/>
      </xdr:nvSpPr>
      <xdr:spPr>
        <a:xfrm>
          <a:off x="19356017" y="6629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5" name="円/楕円 74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6" name="テキスト ボックス 745"/>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7" name="正方形/長方形 74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8" name="正方形/長方形 74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9" name="正方形/長方形 74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0" name="正方形/長方形 74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1" name="正方形/長方形 75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2" name="正方形/長方形 75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3" name="正方形/長方形 75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5" name="テキスト ボックス 75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7" name="直線コネクタ 75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8" name="テキスト ボックス 75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9" name="直線コネクタ 75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0" name="テキスト ボックス 75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1" name="直線コネクタ 76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2" name="テキスト ボックス 76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3" name="直線コネクタ 76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4" name="テキスト ボックス 76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2540</xdr:rowOff>
    </xdr:from>
    <xdr:to>
      <xdr:col>32</xdr:col>
      <xdr:colOff>186689</xdr:colOff>
      <xdr:row>58</xdr:row>
      <xdr:rowOff>139700</xdr:rowOff>
    </xdr:to>
    <xdr:cxnSp macro="">
      <xdr:nvCxnSpPr>
        <xdr:cNvPr id="768" name="直線コネクタ 767"/>
        <xdr:cNvCxnSpPr/>
      </xdr:nvCxnSpPr>
      <xdr:spPr>
        <a:xfrm flipV="1">
          <a:off x="22159595" y="8575040"/>
          <a:ext cx="1269"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0" name="直線コネクタ 76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120667</xdr:rowOff>
    </xdr:from>
    <xdr:ext cx="534377" cy="259045"/>
    <xdr:sp macro="" textlink="">
      <xdr:nvSpPr>
        <xdr:cNvPr id="771" name="貸付金最大値テキスト"/>
        <xdr:cNvSpPr txBox="1"/>
      </xdr:nvSpPr>
      <xdr:spPr>
        <a:xfrm>
          <a:off x="22212300" y="835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33,000</a:t>
          </a:r>
          <a:endParaRPr kumimoji="1" lang="ja-JP" altLang="en-US" sz="1000" b="1">
            <a:latin typeface="ＭＳ Ｐゴシック"/>
          </a:endParaRPr>
        </a:p>
      </xdr:txBody>
    </xdr:sp>
    <xdr:clientData/>
  </xdr:oneCellAnchor>
  <xdr:twoCellAnchor>
    <xdr:from>
      <xdr:col>32</xdr:col>
      <xdr:colOff>98425</xdr:colOff>
      <xdr:row>50</xdr:row>
      <xdr:rowOff>2540</xdr:rowOff>
    </xdr:from>
    <xdr:to>
      <xdr:col>32</xdr:col>
      <xdr:colOff>276225</xdr:colOff>
      <xdr:row>50</xdr:row>
      <xdr:rowOff>2540</xdr:rowOff>
    </xdr:to>
    <xdr:cxnSp macro="">
      <xdr:nvCxnSpPr>
        <xdr:cNvPr id="772" name="直線コネクタ 771"/>
        <xdr:cNvCxnSpPr/>
      </xdr:nvCxnSpPr>
      <xdr:spPr>
        <a:xfrm>
          <a:off x="22072600" y="8575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126258</xdr:rowOff>
    </xdr:from>
    <xdr:to>
      <xdr:col>32</xdr:col>
      <xdr:colOff>187325</xdr:colOff>
      <xdr:row>58</xdr:row>
      <xdr:rowOff>126258</xdr:rowOff>
    </xdr:to>
    <xdr:cxnSp macro="">
      <xdr:nvCxnSpPr>
        <xdr:cNvPr id="773" name="直線コネクタ 772"/>
        <xdr:cNvCxnSpPr/>
      </xdr:nvCxnSpPr>
      <xdr:spPr>
        <a:xfrm>
          <a:off x="21323300" y="100703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131939</xdr:rowOff>
    </xdr:from>
    <xdr:ext cx="469744" cy="259045"/>
    <xdr:sp macro="" textlink="">
      <xdr:nvSpPr>
        <xdr:cNvPr id="774" name="貸付金平均値テキスト"/>
        <xdr:cNvSpPr txBox="1"/>
      </xdr:nvSpPr>
      <xdr:spPr>
        <a:xfrm>
          <a:off x="22212300" y="9733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3,309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109062</xdr:rowOff>
    </xdr:from>
    <xdr:to>
      <xdr:col>32</xdr:col>
      <xdr:colOff>238125</xdr:colOff>
      <xdr:row>58</xdr:row>
      <xdr:rowOff>39212</xdr:rowOff>
    </xdr:to>
    <xdr:sp macro="" textlink="">
      <xdr:nvSpPr>
        <xdr:cNvPr id="775" name="フローチャート : 判断 774"/>
        <xdr:cNvSpPr/>
      </xdr:nvSpPr>
      <xdr:spPr>
        <a:xfrm>
          <a:off x="22110700" y="98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126258</xdr:rowOff>
    </xdr:from>
    <xdr:to>
      <xdr:col>31</xdr:col>
      <xdr:colOff>34925</xdr:colOff>
      <xdr:row>58</xdr:row>
      <xdr:rowOff>126258</xdr:rowOff>
    </xdr:to>
    <xdr:cxnSp macro="">
      <xdr:nvCxnSpPr>
        <xdr:cNvPr id="776" name="直線コネクタ 775"/>
        <xdr:cNvCxnSpPr/>
      </xdr:nvCxnSpPr>
      <xdr:spPr>
        <a:xfrm>
          <a:off x="20434300" y="100703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64485</xdr:rowOff>
    </xdr:from>
    <xdr:to>
      <xdr:col>31</xdr:col>
      <xdr:colOff>85725</xdr:colOff>
      <xdr:row>57</xdr:row>
      <xdr:rowOff>166085</xdr:rowOff>
    </xdr:to>
    <xdr:sp macro="" textlink="">
      <xdr:nvSpPr>
        <xdr:cNvPr id="777" name="フローチャート : 判断 776"/>
        <xdr:cNvSpPr/>
      </xdr:nvSpPr>
      <xdr:spPr>
        <a:xfrm>
          <a:off x="21272500" y="983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11162</xdr:rowOff>
    </xdr:from>
    <xdr:ext cx="469744" cy="259045"/>
    <xdr:sp macro="" textlink="">
      <xdr:nvSpPr>
        <xdr:cNvPr id="778" name="テキスト ボックス 777"/>
        <xdr:cNvSpPr txBox="1"/>
      </xdr:nvSpPr>
      <xdr:spPr>
        <a:xfrm>
          <a:off x="21088427" y="961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4,284</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84150</xdr:rowOff>
    </xdr:from>
    <xdr:to>
      <xdr:col>29</xdr:col>
      <xdr:colOff>517525</xdr:colOff>
      <xdr:row>58</xdr:row>
      <xdr:rowOff>126258</xdr:rowOff>
    </xdr:to>
    <xdr:cxnSp macro="">
      <xdr:nvCxnSpPr>
        <xdr:cNvPr id="779" name="直線コネクタ 778"/>
        <xdr:cNvCxnSpPr/>
      </xdr:nvCxnSpPr>
      <xdr:spPr>
        <a:xfrm>
          <a:off x="19545300" y="10028250"/>
          <a:ext cx="889000" cy="4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136449</xdr:rowOff>
    </xdr:from>
    <xdr:to>
      <xdr:col>29</xdr:col>
      <xdr:colOff>568325</xdr:colOff>
      <xdr:row>57</xdr:row>
      <xdr:rowOff>66599</xdr:rowOff>
    </xdr:to>
    <xdr:sp macro="" textlink="">
      <xdr:nvSpPr>
        <xdr:cNvPr id="780" name="フローチャート : 判断 779"/>
        <xdr:cNvSpPr/>
      </xdr:nvSpPr>
      <xdr:spPr>
        <a:xfrm>
          <a:off x="20383500" y="973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83126</xdr:rowOff>
    </xdr:from>
    <xdr:ext cx="469744" cy="259045"/>
    <xdr:sp macro="" textlink="">
      <xdr:nvSpPr>
        <xdr:cNvPr id="781" name="テキスト ボックス 780"/>
        <xdr:cNvSpPr txBox="1"/>
      </xdr:nvSpPr>
      <xdr:spPr>
        <a:xfrm>
          <a:off x="20199427" y="951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84150</xdr:rowOff>
    </xdr:from>
    <xdr:to>
      <xdr:col>28</xdr:col>
      <xdr:colOff>314325</xdr:colOff>
      <xdr:row>58</xdr:row>
      <xdr:rowOff>125024</xdr:rowOff>
    </xdr:to>
    <xdr:cxnSp macro="">
      <xdr:nvCxnSpPr>
        <xdr:cNvPr id="782" name="直線コネクタ 781"/>
        <xdr:cNvCxnSpPr/>
      </xdr:nvCxnSpPr>
      <xdr:spPr>
        <a:xfrm flipV="1">
          <a:off x="18656300" y="10028250"/>
          <a:ext cx="889000" cy="4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160224</xdr:rowOff>
    </xdr:from>
    <xdr:to>
      <xdr:col>28</xdr:col>
      <xdr:colOff>365125</xdr:colOff>
      <xdr:row>57</xdr:row>
      <xdr:rowOff>90374</xdr:rowOff>
    </xdr:to>
    <xdr:sp macro="" textlink="">
      <xdr:nvSpPr>
        <xdr:cNvPr id="783" name="フローチャート : 判断 782"/>
        <xdr:cNvSpPr/>
      </xdr:nvSpPr>
      <xdr:spPr>
        <a:xfrm>
          <a:off x="19494500" y="976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106901</xdr:rowOff>
    </xdr:from>
    <xdr:ext cx="469744" cy="259045"/>
    <xdr:sp macro="" textlink="">
      <xdr:nvSpPr>
        <xdr:cNvPr id="784" name="テキスト ボックス 783"/>
        <xdr:cNvSpPr txBox="1"/>
      </xdr:nvSpPr>
      <xdr:spPr>
        <a:xfrm>
          <a:off x="19310427" y="953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5,940</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146553</xdr:rowOff>
    </xdr:from>
    <xdr:to>
      <xdr:col>27</xdr:col>
      <xdr:colOff>161925</xdr:colOff>
      <xdr:row>57</xdr:row>
      <xdr:rowOff>76703</xdr:rowOff>
    </xdr:to>
    <xdr:sp macro="" textlink="">
      <xdr:nvSpPr>
        <xdr:cNvPr id="785" name="フローチャート : 判断 784"/>
        <xdr:cNvSpPr/>
      </xdr:nvSpPr>
      <xdr:spPr>
        <a:xfrm>
          <a:off x="18605500" y="974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93230</xdr:rowOff>
    </xdr:from>
    <xdr:ext cx="469744" cy="259045"/>
    <xdr:sp macro="" textlink="">
      <xdr:nvSpPr>
        <xdr:cNvPr id="786" name="テキスト ボックス 785"/>
        <xdr:cNvSpPr txBox="1"/>
      </xdr:nvSpPr>
      <xdr:spPr>
        <a:xfrm>
          <a:off x="18421427" y="952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75458</xdr:rowOff>
    </xdr:from>
    <xdr:to>
      <xdr:col>32</xdr:col>
      <xdr:colOff>238125</xdr:colOff>
      <xdr:row>59</xdr:row>
      <xdr:rowOff>5608</xdr:rowOff>
    </xdr:to>
    <xdr:sp macro="" textlink="">
      <xdr:nvSpPr>
        <xdr:cNvPr id="792" name="円/楕円 791"/>
        <xdr:cNvSpPr/>
      </xdr:nvSpPr>
      <xdr:spPr>
        <a:xfrm>
          <a:off x="22110700" y="1001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161835</xdr:rowOff>
    </xdr:from>
    <xdr:ext cx="378565" cy="259045"/>
    <xdr:sp macro="" textlink="">
      <xdr:nvSpPr>
        <xdr:cNvPr id="793" name="貸付金該当値テキスト"/>
        <xdr:cNvSpPr txBox="1"/>
      </xdr:nvSpPr>
      <xdr:spPr>
        <a:xfrm>
          <a:off x="22212300" y="9934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75458</xdr:rowOff>
    </xdr:from>
    <xdr:to>
      <xdr:col>31</xdr:col>
      <xdr:colOff>85725</xdr:colOff>
      <xdr:row>59</xdr:row>
      <xdr:rowOff>5608</xdr:rowOff>
    </xdr:to>
    <xdr:sp macro="" textlink="">
      <xdr:nvSpPr>
        <xdr:cNvPr id="794" name="円/楕円 793"/>
        <xdr:cNvSpPr/>
      </xdr:nvSpPr>
      <xdr:spPr>
        <a:xfrm>
          <a:off x="21272500" y="1001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58</xdr:row>
      <xdr:rowOff>168185</xdr:rowOff>
    </xdr:from>
    <xdr:ext cx="378565" cy="259045"/>
    <xdr:sp macro="" textlink="">
      <xdr:nvSpPr>
        <xdr:cNvPr id="795" name="テキスト ボックス 794"/>
        <xdr:cNvSpPr txBox="1"/>
      </xdr:nvSpPr>
      <xdr:spPr>
        <a:xfrm>
          <a:off x="21134017" y="10112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75458</xdr:rowOff>
    </xdr:from>
    <xdr:to>
      <xdr:col>29</xdr:col>
      <xdr:colOff>568325</xdr:colOff>
      <xdr:row>59</xdr:row>
      <xdr:rowOff>5608</xdr:rowOff>
    </xdr:to>
    <xdr:sp macro="" textlink="">
      <xdr:nvSpPr>
        <xdr:cNvPr id="796" name="円/楕円 795"/>
        <xdr:cNvSpPr/>
      </xdr:nvSpPr>
      <xdr:spPr>
        <a:xfrm>
          <a:off x="20383500" y="1001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58</xdr:row>
      <xdr:rowOff>168185</xdr:rowOff>
    </xdr:from>
    <xdr:ext cx="378565" cy="259045"/>
    <xdr:sp macro="" textlink="">
      <xdr:nvSpPr>
        <xdr:cNvPr id="797" name="テキスト ボックス 796"/>
        <xdr:cNvSpPr txBox="1"/>
      </xdr:nvSpPr>
      <xdr:spPr>
        <a:xfrm>
          <a:off x="20245017" y="10112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33350</xdr:rowOff>
    </xdr:from>
    <xdr:to>
      <xdr:col>28</xdr:col>
      <xdr:colOff>365125</xdr:colOff>
      <xdr:row>58</xdr:row>
      <xdr:rowOff>134950</xdr:rowOff>
    </xdr:to>
    <xdr:sp macro="" textlink="">
      <xdr:nvSpPr>
        <xdr:cNvPr id="798" name="円/楕円 797"/>
        <xdr:cNvSpPr/>
      </xdr:nvSpPr>
      <xdr:spPr>
        <a:xfrm>
          <a:off x="19494500" y="99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126077</xdr:rowOff>
    </xdr:from>
    <xdr:ext cx="469744" cy="259045"/>
    <xdr:sp macro="" textlink="">
      <xdr:nvSpPr>
        <xdr:cNvPr id="799" name="テキスト ボックス 798"/>
        <xdr:cNvSpPr txBox="1"/>
      </xdr:nvSpPr>
      <xdr:spPr>
        <a:xfrm>
          <a:off x="19310427" y="1007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1,215</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74224</xdr:rowOff>
    </xdr:from>
    <xdr:to>
      <xdr:col>27</xdr:col>
      <xdr:colOff>161925</xdr:colOff>
      <xdr:row>59</xdr:row>
      <xdr:rowOff>4374</xdr:rowOff>
    </xdr:to>
    <xdr:sp macro="" textlink="">
      <xdr:nvSpPr>
        <xdr:cNvPr id="800" name="円/楕円 799"/>
        <xdr:cNvSpPr/>
      </xdr:nvSpPr>
      <xdr:spPr>
        <a:xfrm>
          <a:off x="18605500" y="1001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58</xdr:row>
      <xdr:rowOff>166951</xdr:rowOff>
    </xdr:from>
    <xdr:ext cx="378565" cy="259045"/>
    <xdr:sp macro="" textlink="">
      <xdr:nvSpPr>
        <xdr:cNvPr id="801" name="テキスト ボックス 800"/>
        <xdr:cNvSpPr txBox="1"/>
      </xdr:nvSpPr>
      <xdr:spPr>
        <a:xfrm>
          <a:off x="18467017" y="10111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37,047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2" name="テキスト ボックス 81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3" name="直線コネクタ 81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4" name="テキスト ボックス 813"/>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5" name="直線コネクタ 81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6" name="テキスト ボックス 815"/>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7" name="直線コネクタ 81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8" name="テキスト ボックス 817"/>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9" name="直線コネクタ 81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0" name="テキスト ボックス 819"/>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2" name="テキスト ボックス 82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123378</xdr:rowOff>
    </xdr:from>
    <xdr:to>
      <xdr:col>32</xdr:col>
      <xdr:colOff>186689</xdr:colOff>
      <xdr:row>78</xdr:row>
      <xdr:rowOff>29149</xdr:rowOff>
    </xdr:to>
    <xdr:cxnSp macro="">
      <xdr:nvCxnSpPr>
        <xdr:cNvPr id="824" name="直線コネクタ 823"/>
        <xdr:cNvCxnSpPr/>
      </xdr:nvCxnSpPr>
      <xdr:spPr>
        <a:xfrm flipV="1">
          <a:off x="22159595" y="12124878"/>
          <a:ext cx="1269" cy="1277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32976</xdr:rowOff>
    </xdr:from>
    <xdr:ext cx="534377" cy="259045"/>
    <xdr:sp macro="" textlink="">
      <xdr:nvSpPr>
        <xdr:cNvPr id="825" name="繰出金最小値テキスト"/>
        <xdr:cNvSpPr txBox="1"/>
      </xdr:nvSpPr>
      <xdr:spPr>
        <a:xfrm>
          <a:off x="22212300" y="1340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22,418</a:t>
          </a:r>
          <a:endParaRPr kumimoji="1" lang="ja-JP" altLang="en-US" sz="1000" b="1">
            <a:latin typeface="ＭＳ Ｐゴシック"/>
          </a:endParaRPr>
        </a:p>
      </xdr:txBody>
    </xdr:sp>
    <xdr:clientData/>
  </xdr:oneCellAnchor>
  <xdr:twoCellAnchor>
    <xdr:from>
      <xdr:col>32</xdr:col>
      <xdr:colOff>98425</xdr:colOff>
      <xdr:row>78</xdr:row>
      <xdr:rowOff>29149</xdr:rowOff>
    </xdr:from>
    <xdr:to>
      <xdr:col>32</xdr:col>
      <xdr:colOff>276225</xdr:colOff>
      <xdr:row>78</xdr:row>
      <xdr:rowOff>29149</xdr:rowOff>
    </xdr:to>
    <xdr:cxnSp macro="">
      <xdr:nvCxnSpPr>
        <xdr:cNvPr id="826" name="直線コネクタ 825"/>
        <xdr:cNvCxnSpPr/>
      </xdr:nvCxnSpPr>
      <xdr:spPr>
        <a:xfrm>
          <a:off x="22072600" y="13402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70055</xdr:rowOff>
    </xdr:from>
    <xdr:ext cx="534377" cy="259045"/>
    <xdr:sp macro="" textlink="">
      <xdr:nvSpPr>
        <xdr:cNvPr id="827" name="繰出金最大値テキスト"/>
        <xdr:cNvSpPr txBox="1"/>
      </xdr:nvSpPr>
      <xdr:spPr>
        <a:xfrm>
          <a:off x="22212300" y="1190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50,357</a:t>
          </a:r>
          <a:endParaRPr kumimoji="1" lang="ja-JP" altLang="en-US" sz="1000" b="1">
            <a:latin typeface="ＭＳ Ｐゴシック"/>
          </a:endParaRPr>
        </a:p>
      </xdr:txBody>
    </xdr:sp>
    <xdr:clientData/>
  </xdr:oneCellAnchor>
  <xdr:twoCellAnchor>
    <xdr:from>
      <xdr:col>32</xdr:col>
      <xdr:colOff>98425</xdr:colOff>
      <xdr:row>70</xdr:row>
      <xdr:rowOff>123378</xdr:rowOff>
    </xdr:from>
    <xdr:to>
      <xdr:col>32</xdr:col>
      <xdr:colOff>276225</xdr:colOff>
      <xdr:row>70</xdr:row>
      <xdr:rowOff>123378</xdr:rowOff>
    </xdr:to>
    <xdr:cxnSp macro="">
      <xdr:nvCxnSpPr>
        <xdr:cNvPr id="828" name="直線コネクタ 827"/>
        <xdr:cNvCxnSpPr/>
      </xdr:nvCxnSpPr>
      <xdr:spPr>
        <a:xfrm>
          <a:off x="22072600" y="1212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39574</xdr:rowOff>
    </xdr:from>
    <xdr:to>
      <xdr:col>32</xdr:col>
      <xdr:colOff>187325</xdr:colOff>
      <xdr:row>74</xdr:row>
      <xdr:rowOff>80996</xdr:rowOff>
    </xdr:to>
    <xdr:cxnSp macro="">
      <xdr:nvCxnSpPr>
        <xdr:cNvPr id="829" name="直線コネクタ 828"/>
        <xdr:cNvCxnSpPr/>
      </xdr:nvCxnSpPr>
      <xdr:spPr>
        <a:xfrm>
          <a:off x="21323300" y="12726874"/>
          <a:ext cx="838200" cy="4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117162</xdr:rowOff>
    </xdr:from>
    <xdr:ext cx="534377" cy="259045"/>
    <xdr:sp macro="" textlink="">
      <xdr:nvSpPr>
        <xdr:cNvPr id="830" name="繰出金平均値テキスト"/>
        <xdr:cNvSpPr txBox="1"/>
      </xdr:nvSpPr>
      <xdr:spPr>
        <a:xfrm>
          <a:off x="22212300" y="12804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33,910</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138735</xdr:rowOff>
    </xdr:from>
    <xdr:to>
      <xdr:col>32</xdr:col>
      <xdr:colOff>238125</xdr:colOff>
      <xdr:row>75</xdr:row>
      <xdr:rowOff>68885</xdr:rowOff>
    </xdr:to>
    <xdr:sp macro="" textlink="">
      <xdr:nvSpPr>
        <xdr:cNvPr id="831" name="フローチャート : 判断 830"/>
        <xdr:cNvSpPr/>
      </xdr:nvSpPr>
      <xdr:spPr>
        <a:xfrm>
          <a:off x="221107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70</xdr:row>
      <xdr:rowOff>29835</xdr:rowOff>
    </xdr:from>
    <xdr:to>
      <xdr:col>31</xdr:col>
      <xdr:colOff>34925</xdr:colOff>
      <xdr:row>74</xdr:row>
      <xdr:rowOff>39574</xdr:rowOff>
    </xdr:to>
    <xdr:cxnSp macro="">
      <xdr:nvCxnSpPr>
        <xdr:cNvPr id="832" name="直線コネクタ 831"/>
        <xdr:cNvCxnSpPr/>
      </xdr:nvCxnSpPr>
      <xdr:spPr>
        <a:xfrm>
          <a:off x="20434300" y="12031335"/>
          <a:ext cx="889000" cy="69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136495</xdr:rowOff>
    </xdr:from>
    <xdr:to>
      <xdr:col>31</xdr:col>
      <xdr:colOff>85725</xdr:colOff>
      <xdr:row>75</xdr:row>
      <xdr:rowOff>66645</xdr:rowOff>
    </xdr:to>
    <xdr:sp macro="" textlink="">
      <xdr:nvSpPr>
        <xdr:cNvPr id="833" name="フローチャート : 判断 832"/>
        <xdr:cNvSpPr/>
      </xdr:nvSpPr>
      <xdr:spPr>
        <a:xfrm>
          <a:off x="21272500" y="1282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57772</xdr:rowOff>
    </xdr:from>
    <xdr:ext cx="534377" cy="259045"/>
    <xdr:sp macro="" textlink="">
      <xdr:nvSpPr>
        <xdr:cNvPr id="834" name="テキスト ボックス 833"/>
        <xdr:cNvSpPr txBox="1"/>
      </xdr:nvSpPr>
      <xdr:spPr>
        <a:xfrm>
          <a:off x="21056111" y="1291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33,959</a:t>
          </a:r>
          <a:endParaRPr kumimoji="1" lang="ja-JP" altLang="en-US" sz="1000" b="1">
            <a:solidFill>
              <a:srgbClr val="000080"/>
            </a:solidFill>
            <a:latin typeface="ＭＳ Ｐゴシック"/>
          </a:endParaRPr>
        </a:p>
      </xdr:txBody>
    </xdr:sp>
    <xdr:clientData/>
  </xdr:oneCellAnchor>
  <xdr:twoCellAnchor>
    <xdr:from>
      <xdr:col>28</xdr:col>
      <xdr:colOff>314325</xdr:colOff>
      <xdr:row>70</xdr:row>
      <xdr:rowOff>29835</xdr:rowOff>
    </xdr:from>
    <xdr:to>
      <xdr:col>29</xdr:col>
      <xdr:colOff>517525</xdr:colOff>
      <xdr:row>71</xdr:row>
      <xdr:rowOff>18359</xdr:rowOff>
    </xdr:to>
    <xdr:cxnSp macro="">
      <xdr:nvCxnSpPr>
        <xdr:cNvPr id="835" name="直線コネクタ 834"/>
        <xdr:cNvCxnSpPr/>
      </xdr:nvCxnSpPr>
      <xdr:spPr>
        <a:xfrm flipV="1">
          <a:off x="19545300" y="12031335"/>
          <a:ext cx="889000" cy="15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56256</xdr:rowOff>
    </xdr:from>
    <xdr:to>
      <xdr:col>29</xdr:col>
      <xdr:colOff>568325</xdr:colOff>
      <xdr:row>74</xdr:row>
      <xdr:rowOff>157856</xdr:rowOff>
    </xdr:to>
    <xdr:sp macro="" textlink="">
      <xdr:nvSpPr>
        <xdr:cNvPr id="836" name="フローチャート : 判断 835"/>
        <xdr:cNvSpPr/>
      </xdr:nvSpPr>
      <xdr:spPr>
        <a:xfrm>
          <a:off x="20383500" y="127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148983</xdr:rowOff>
    </xdr:from>
    <xdr:ext cx="534377" cy="259045"/>
    <xdr:sp macro="" textlink="">
      <xdr:nvSpPr>
        <xdr:cNvPr id="837" name="テキスト ボックス 836"/>
        <xdr:cNvSpPr txBox="1"/>
      </xdr:nvSpPr>
      <xdr:spPr>
        <a:xfrm>
          <a:off x="20167111" y="1283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35,714</a:t>
          </a:r>
          <a:endParaRPr kumimoji="1" lang="ja-JP" altLang="en-US" sz="1000" b="1">
            <a:solidFill>
              <a:srgbClr val="000080"/>
            </a:solidFill>
            <a:latin typeface="ＭＳ Ｐゴシック"/>
          </a:endParaRPr>
        </a:p>
      </xdr:txBody>
    </xdr:sp>
    <xdr:clientData/>
  </xdr:oneCellAnchor>
  <xdr:twoCellAnchor>
    <xdr:from>
      <xdr:col>27</xdr:col>
      <xdr:colOff>111125</xdr:colOff>
      <xdr:row>71</xdr:row>
      <xdr:rowOff>18359</xdr:rowOff>
    </xdr:from>
    <xdr:to>
      <xdr:col>28</xdr:col>
      <xdr:colOff>314325</xdr:colOff>
      <xdr:row>71</xdr:row>
      <xdr:rowOff>125253</xdr:rowOff>
    </xdr:to>
    <xdr:cxnSp macro="">
      <xdr:nvCxnSpPr>
        <xdr:cNvPr id="838" name="直線コネクタ 837"/>
        <xdr:cNvCxnSpPr/>
      </xdr:nvCxnSpPr>
      <xdr:spPr>
        <a:xfrm flipV="1">
          <a:off x="18656300" y="12191309"/>
          <a:ext cx="889000" cy="10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99187</xdr:rowOff>
    </xdr:from>
    <xdr:to>
      <xdr:col>28</xdr:col>
      <xdr:colOff>365125</xdr:colOff>
      <xdr:row>75</xdr:row>
      <xdr:rowOff>29337</xdr:rowOff>
    </xdr:to>
    <xdr:sp macro="" textlink="">
      <xdr:nvSpPr>
        <xdr:cNvPr id="839" name="フローチャート : 判断 838"/>
        <xdr:cNvSpPr/>
      </xdr:nvSpPr>
      <xdr:spPr>
        <a:xfrm>
          <a:off x="19494500" y="1278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20464</xdr:rowOff>
    </xdr:from>
    <xdr:ext cx="534377" cy="259045"/>
    <xdr:sp macro="" textlink="">
      <xdr:nvSpPr>
        <xdr:cNvPr id="840" name="テキスト ボックス 839"/>
        <xdr:cNvSpPr txBox="1"/>
      </xdr:nvSpPr>
      <xdr:spPr>
        <a:xfrm>
          <a:off x="19278111" y="1287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34,775</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124516</xdr:rowOff>
    </xdr:from>
    <xdr:to>
      <xdr:col>27</xdr:col>
      <xdr:colOff>161925</xdr:colOff>
      <xdr:row>75</xdr:row>
      <xdr:rowOff>54666</xdr:rowOff>
    </xdr:to>
    <xdr:sp macro="" textlink="">
      <xdr:nvSpPr>
        <xdr:cNvPr id="841" name="フローチャート : 判断 840"/>
        <xdr:cNvSpPr/>
      </xdr:nvSpPr>
      <xdr:spPr>
        <a:xfrm>
          <a:off x="18605500" y="1281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45793</xdr:rowOff>
    </xdr:from>
    <xdr:ext cx="534377" cy="259045"/>
    <xdr:sp macro="" textlink="">
      <xdr:nvSpPr>
        <xdr:cNvPr id="842" name="テキスト ボックス 841"/>
        <xdr:cNvSpPr txBox="1"/>
      </xdr:nvSpPr>
      <xdr:spPr>
        <a:xfrm>
          <a:off x="18389111" y="1290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30196</xdr:rowOff>
    </xdr:from>
    <xdr:to>
      <xdr:col>32</xdr:col>
      <xdr:colOff>238125</xdr:colOff>
      <xdr:row>74</xdr:row>
      <xdr:rowOff>131796</xdr:rowOff>
    </xdr:to>
    <xdr:sp macro="" textlink="">
      <xdr:nvSpPr>
        <xdr:cNvPr id="848" name="円/楕円 847"/>
        <xdr:cNvSpPr/>
      </xdr:nvSpPr>
      <xdr:spPr>
        <a:xfrm>
          <a:off x="22110700" y="1271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53073</xdr:rowOff>
    </xdr:from>
    <xdr:ext cx="534377" cy="259045"/>
    <xdr:sp macro="" textlink="">
      <xdr:nvSpPr>
        <xdr:cNvPr id="849" name="繰出金該当値テキスト"/>
        <xdr:cNvSpPr txBox="1"/>
      </xdr:nvSpPr>
      <xdr:spPr>
        <a:xfrm>
          <a:off x="22212300" y="1256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36,284</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160224</xdr:rowOff>
    </xdr:from>
    <xdr:to>
      <xdr:col>31</xdr:col>
      <xdr:colOff>85725</xdr:colOff>
      <xdr:row>74</xdr:row>
      <xdr:rowOff>90374</xdr:rowOff>
    </xdr:to>
    <xdr:sp macro="" textlink="">
      <xdr:nvSpPr>
        <xdr:cNvPr id="850" name="円/楕円 849"/>
        <xdr:cNvSpPr/>
      </xdr:nvSpPr>
      <xdr:spPr>
        <a:xfrm>
          <a:off x="21272500" y="1267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106901</xdr:rowOff>
    </xdr:from>
    <xdr:ext cx="534377" cy="259045"/>
    <xdr:sp macro="" textlink="">
      <xdr:nvSpPr>
        <xdr:cNvPr id="851" name="テキスト ボックス 850"/>
        <xdr:cNvSpPr txBox="1"/>
      </xdr:nvSpPr>
      <xdr:spPr>
        <a:xfrm>
          <a:off x="21056111" y="1245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37,190</a:t>
          </a:r>
          <a:endParaRPr kumimoji="1" lang="ja-JP" altLang="en-US" sz="1000" b="1">
            <a:solidFill>
              <a:srgbClr val="FF0000"/>
            </a:solidFill>
            <a:latin typeface="ＭＳ Ｐゴシック"/>
          </a:endParaRPr>
        </a:p>
      </xdr:txBody>
    </xdr:sp>
    <xdr:clientData/>
  </xdr:oneCellAnchor>
  <xdr:twoCellAnchor>
    <xdr:from>
      <xdr:col>29</xdr:col>
      <xdr:colOff>466725</xdr:colOff>
      <xdr:row>69</xdr:row>
      <xdr:rowOff>150485</xdr:rowOff>
    </xdr:from>
    <xdr:to>
      <xdr:col>29</xdr:col>
      <xdr:colOff>568325</xdr:colOff>
      <xdr:row>70</xdr:row>
      <xdr:rowOff>80635</xdr:rowOff>
    </xdr:to>
    <xdr:sp macro="" textlink="">
      <xdr:nvSpPr>
        <xdr:cNvPr id="852" name="円/楕円 851"/>
        <xdr:cNvSpPr/>
      </xdr:nvSpPr>
      <xdr:spPr>
        <a:xfrm>
          <a:off x="20383500" y="1198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68</xdr:row>
      <xdr:rowOff>97162</xdr:rowOff>
    </xdr:from>
    <xdr:ext cx="534377" cy="259045"/>
    <xdr:sp macro="" textlink="">
      <xdr:nvSpPr>
        <xdr:cNvPr id="853" name="テキスト ボックス 852"/>
        <xdr:cNvSpPr txBox="1"/>
      </xdr:nvSpPr>
      <xdr:spPr>
        <a:xfrm>
          <a:off x="20167111" y="1175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52,403</a:t>
          </a:r>
          <a:endParaRPr kumimoji="1" lang="ja-JP" altLang="en-US" sz="1000" b="1">
            <a:solidFill>
              <a:srgbClr val="FF0000"/>
            </a:solidFill>
            <a:latin typeface="ＭＳ Ｐゴシック"/>
          </a:endParaRPr>
        </a:p>
      </xdr:txBody>
    </xdr:sp>
    <xdr:clientData/>
  </xdr:oneCellAnchor>
  <xdr:twoCellAnchor>
    <xdr:from>
      <xdr:col>28</xdr:col>
      <xdr:colOff>263525</xdr:colOff>
      <xdr:row>70</xdr:row>
      <xdr:rowOff>139009</xdr:rowOff>
    </xdr:from>
    <xdr:to>
      <xdr:col>28</xdr:col>
      <xdr:colOff>365125</xdr:colOff>
      <xdr:row>71</xdr:row>
      <xdr:rowOff>69159</xdr:rowOff>
    </xdr:to>
    <xdr:sp macro="" textlink="">
      <xdr:nvSpPr>
        <xdr:cNvPr id="854" name="円/楕円 853"/>
        <xdr:cNvSpPr/>
      </xdr:nvSpPr>
      <xdr:spPr>
        <a:xfrm>
          <a:off x="19494500" y="1214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69</xdr:row>
      <xdr:rowOff>85686</xdr:rowOff>
    </xdr:from>
    <xdr:ext cx="534377" cy="259045"/>
    <xdr:sp macro="" textlink="">
      <xdr:nvSpPr>
        <xdr:cNvPr id="855" name="テキスト ボックス 854"/>
        <xdr:cNvSpPr txBox="1"/>
      </xdr:nvSpPr>
      <xdr:spPr>
        <a:xfrm>
          <a:off x="19278111" y="1191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48,904</a:t>
          </a:r>
          <a:endParaRPr kumimoji="1" lang="ja-JP" altLang="en-US" sz="1000" b="1">
            <a:solidFill>
              <a:srgbClr val="FF0000"/>
            </a:solidFill>
            <a:latin typeface="ＭＳ Ｐゴシック"/>
          </a:endParaRPr>
        </a:p>
      </xdr:txBody>
    </xdr:sp>
    <xdr:clientData/>
  </xdr:oneCellAnchor>
  <xdr:twoCellAnchor>
    <xdr:from>
      <xdr:col>27</xdr:col>
      <xdr:colOff>60325</xdr:colOff>
      <xdr:row>71</xdr:row>
      <xdr:rowOff>74453</xdr:rowOff>
    </xdr:from>
    <xdr:to>
      <xdr:col>27</xdr:col>
      <xdr:colOff>161925</xdr:colOff>
      <xdr:row>72</xdr:row>
      <xdr:rowOff>4603</xdr:rowOff>
    </xdr:to>
    <xdr:sp macro="" textlink="">
      <xdr:nvSpPr>
        <xdr:cNvPr id="856" name="円/楕円 855"/>
        <xdr:cNvSpPr/>
      </xdr:nvSpPr>
      <xdr:spPr>
        <a:xfrm>
          <a:off x="18605500" y="1224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70</xdr:row>
      <xdr:rowOff>21130</xdr:rowOff>
    </xdr:from>
    <xdr:ext cx="534377" cy="259045"/>
    <xdr:sp macro="" textlink="">
      <xdr:nvSpPr>
        <xdr:cNvPr id="857" name="テキスト ボックス 856"/>
        <xdr:cNvSpPr txBox="1"/>
      </xdr:nvSpPr>
      <xdr:spPr>
        <a:xfrm>
          <a:off x="18389111" y="1202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46,566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人件費は、市町村合併以降取り組んできた職員数の削減の当初の目標を平成２６年度で達成し、</a:t>
          </a:r>
          <a:r>
            <a:rPr kumimoji="1" lang="ja-JP" altLang="en-US" sz="1300">
              <a:solidFill>
                <a:schemeClr val="dk1"/>
              </a:solidFill>
              <a:effectLst/>
              <a:latin typeface="+mn-lt"/>
              <a:ea typeface="+mn-ea"/>
              <a:cs typeface="+mn-cs"/>
            </a:rPr>
            <a:t>平成２８年度の住民一人当たりのコストは前年度より低下していますが、</a:t>
          </a:r>
          <a:r>
            <a:rPr kumimoji="1" lang="ja-JP" altLang="ja-JP" sz="1300">
              <a:solidFill>
                <a:schemeClr val="dk1"/>
              </a:solidFill>
              <a:effectLst/>
              <a:latin typeface="+mn-lt"/>
              <a:ea typeface="+mn-ea"/>
              <a:cs typeface="+mn-cs"/>
            </a:rPr>
            <a:t>類似団体と比較すると依然として高い水準に</a:t>
          </a:r>
          <a:r>
            <a:rPr kumimoji="1" lang="ja-JP" altLang="en-US" sz="1300">
              <a:solidFill>
                <a:schemeClr val="dk1"/>
              </a:solidFill>
              <a:effectLst/>
              <a:latin typeface="+mn-lt"/>
              <a:ea typeface="+mn-ea"/>
              <a:cs typeface="+mn-cs"/>
            </a:rPr>
            <a:t>あります</a:t>
          </a:r>
          <a:r>
            <a:rPr kumimoji="1" lang="ja-JP" altLang="ja-JP" sz="1300">
              <a:solidFill>
                <a:schemeClr val="dk1"/>
              </a:solidFill>
              <a:effectLst/>
              <a:latin typeface="+mn-lt"/>
              <a:ea typeface="+mn-ea"/>
              <a:cs typeface="+mn-cs"/>
            </a:rPr>
            <a:t>。</a:t>
          </a:r>
          <a:endParaRPr lang="ja-JP" altLang="ja-JP" sz="1300">
            <a:effectLst/>
          </a:endParaRPr>
        </a:p>
        <a:p>
          <a:r>
            <a:rPr kumimoji="1" lang="ja-JP" altLang="ja-JP" sz="1300">
              <a:solidFill>
                <a:schemeClr val="dk1"/>
              </a:solidFill>
              <a:effectLst/>
              <a:latin typeface="+mn-lt"/>
              <a:ea typeface="+mn-ea"/>
              <a:cs typeface="+mn-cs"/>
            </a:rPr>
            <a:t>　また、</a:t>
          </a:r>
          <a:r>
            <a:rPr kumimoji="1" lang="ja-JP" altLang="en-US" sz="1300">
              <a:solidFill>
                <a:schemeClr val="dk1"/>
              </a:solidFill>
              <a:effectLst/>
              <a:latin typeface="+mn-lt"/>
              <a:ea typeface="+mn-ea"/>
              <a:cs typeface="+mn-cs"/>
            </a:rPr>
            <a:t>市町村合併後に、一体的なまちづくりの推進を目的に取り組んできた大型プロジェクトの整備のいくつかが完了し、一定の目途がついてきたことから、</a:t>
          </a:r>
          <a:r>
            <a:rPr kumimoji="1" lang="ja-JP" altLang="ja-JP" sz="1300">
              <a:solidFill>
                <a:schemeClr val="dk1"/>
              </a:solidFill>
              <a:effectLst/>
              <a:latin typeface="+mn-lt"/>
              <a:ea typeface="+mn-ea"/>
              <a:cs typeface="+mn-cs"/>
            </a:rPr>
            <a:t>普通建設事業費</a:t>
          </a:r>
          <a:r>
            <a:rPr kumimoji="1" lang="ja-JP" altLang="en-US" sz="1300">
              <a:solidFill>
                <a:schemeClr val="dk1"/>
              </a:solidFill>
              <a:effectLst/>
              <a:latin typeface="+mn-lt"/>
              <a:ea typeface="+mn-ea"/>
              <a:cs typeface="+mn-cs"/>
            </a:rPr>
            <a:t>については、類似団体より高い水準にあるものの住民一人当たりのコストは低下しています。</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全ての</a:t>
          </a:r>
          <a:r>
            <a:rPr kumimoji="1" lang="ja-JP" altLang="ja-JP" sz="1300">
              <a:solidFill>
                <a:schemeClr val="dk1"/>
              </a:solidFill>
              <a:effectLst/>
              <a:latin typeface="+mn-lt"/>
              <a:ea typeface="+mn-ea"/>
              <a:cs typeface="+mn-cs"/>
            </a:rPr>
            <a:t>大規模事業</a:t>
          </a:r>
          <a:r>
            <a:rPr kumimoji="1" lang="ja-JP" altLang="en-US" sz="1300">
              <a:solidFill>
                <a:schemeClr val="dk1"/>
              </a:solidFill>
              <a:effectLst/>
              <a:latin typeface="+mn-lt"/>
              <a:ea typeface="+mn-ea"/>
              <a:cs typeface="+mn-cs"/>
            </a:rPr>
            <a:t>が</a:t>
          </a:r>
          <a:r>
            <a:rPr kumimoji="1" lang="ja-JP" altLang="ja-JP" sz="1300">
              <a:solidFill>
                <a:schemeClr val="dk1"/>
              </a:solidFill>
              <a:effectLst/>
              <a:latin typeface="+mn-lt"/>
              <a:ea typeface="+mn-ea"/>
              <a:cs typeface="+mn-cs"/>
            </a:rPr>
            <a:t>完了した段階で、より自立した自治体となるよう財政運営を検討していく必要があります。</a:t>
          </a:r>
          <a:endParaRPr lang="ja-JP" altLang="ja-JP" sz="13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281,745
274,163
711.11
110,054,154
109,582,413
136,553
66,753,358
106,323,081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7.2
42.0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136434</xdr:rowOff>
    </xdr:from>
    <xdr:to>
      <xdr:col>6</xdr:col>
      <xdr:colOff>510540</xdr:colOff>
      <xdr:row>39</xdr:row>
      <xdr:rowOff>72753</xdr:rowOff>
    </xdr:to>
    <xdr:cxnSp macro="">
      <xdr:nvCxnSpPr>
        <xdr:cNvPr id="58" name="直線コネクタ 57"/>
        <xdr:cNvCxnSpPr/>
      </xdr:nvCxnSpPr>
      <xdr:spPr>
        <a:xfrm flipV="1">
          <a:off x="4633595" y="5279934"/>
          <a:ext cx="127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76580</xdr:rowOff>
    </xdr:from>
    <xdr:ext cx="469744" cy="259045"/>
    <xdr:sp macro="" textlink="">
      <xdr:nvSpPr>
        <xdr:cNvPr id="59" name="議会費最小値テキスト"/>
        <xdr:cNvSpPr txBox="1"/>
      </xdr:nvSpPr>
      <xdr:spPr>
        <a:xfrm>
          <a:off x="4686300" y="676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1,524</a:t>
          </a:r>
          <a:endParaRPr kumimoji="1" lang="ja-JP" altLang="en-US" sz="1000" b="1">
            <a:latin typeface="ＭＳ Ｐゴシック"/>
          </a:endParaRPr>
        </a:p>
      </xdr:txBody>
    </xdr:sp>
    <xdr:clientData/>
  </xdr:oneCellAnchor>
  <xdr:twoCellAnchor>
    <xdr:from>
      <xdr:col>6</xdr:col>
      <xdr:colOff>422275</xdr:colOff>
      <xdr:row>39</xdr:row>
      <xdr:rowOff>72753</xdr:rowOff>
    </xdr:from>
    <xdr:to>
      <xdr:col>6</xdr:col>
      <xdr:colOff>600075</xdr:colOff>
      <xdr:row>39</xdr:row>
      <xdr:rowOff>72753</xdr:rowOff>
    </xdr:to>
    <xdr:cxnSp macro="">
      <xdr:nvCxnSpPr>
        <xdr:cNvPr id="60" name="直線コネクタ 59"/>
        <xdr:cNvCxnSpPr/>
      </xdr:nvCxnSpPr>
      <xdr:spPr>
        <a:xfrm>
          <a:off x="4546600" y="675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83111</xdr:rowOff>
    </xdr:from>
    <xdr:ext cx="469744" cy="259045"/>
    <xdr:sp macro="" textlink="">
      <xdr:nvSpPr>
        <xdr:cNvPr id="61" name="議会費最大値テキスト"/>
        <xdr:cNvSpPr txBox="1"/>
      </xdr:nvSpPr>
      <xdr:spPr>
        <a:xfrm>
          <a:off x="4686300" y="505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2,883</a:t>
          </a:r>
          <a:endParaRPr kumimoji="1" lang="ja-JP" altLang="en-US" sz="1000" b="1">
            <a:latin typeface="ＭＳ Ｐゴシック"/>
          </a:endParaRPr>
        </a:p>
      </xdr:txBody>
    </xdr:sp>
    <xdr:clientData/>
  </xdr:oneCellAnchor>
  <xdr:twoCellAnchor>
    <xdr:from>
      <xdr:col>6</xdr:col>
      <xdr:colOff>422275</xdr:colOff>
      <xdr:row>30</xdr:row>
      <xdr:rowOff>136434</xdr:rowOff>
    </xdr:from>
    <xdr:to>
      <xdr:col>6</xdr:col>
      <xdr:colOff>600075</xdr:colOff>
      <xdr:row>30</xdr:row>
      <xdr:rowOff>136434</xdr:rowOff>
    </xdr:to>
    <xdr:cxnSp macro="">
      <xdr:nvCxnSpPr>
        <xdr:cNvPr id="62" name="直線コネクタ 61"/>
        <xdr:cNvCxnSpPr/>
      </xdr:nvCxnSpPr>
      <xdr:spPr>
        <a:xfrm>
          <a:off x="4546600" y="527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122283</xdr:rowOff>
    </xdr:from>
    <xdr:to>
      <xdr:col>6</xdr:col>
      <xdr:colOff>511175</xdr:colOff>
      <xdr:row>35</xdr:row>
      <xdr:rowOff>35742</xdr:rowOff>
    </xdr:to>
    <xdr:cxnSp macro="">
      <xdr:nvCxnSpPr>
        <xdr:cNvPr id="63" name="直線コネクタ 62"/>
        <xdr:cNvCxnSpPr/>
      </xdr:nvCxnSpPr>
      <xdr:spPr>
        <a:xfrm>
          <a:off x="3797300" y="5951583"/>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76580</xdr:rowOff>
    </xdr:from>
    <xdr:ext cx="469744" cy="259045"/>
    <xdr:sp macro="" textlink="">
      <xdr:nvSpPr>
        <xdr:cNvPr id="64" name="議会費平均値テキスト"/>
        <xdr:cNvSpPr txBox="1"/>
      </xdr:nvSpPr>
      <xdr:spPr>
        <a:xfrm>
          <a:off x="4686300" y="6077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2,084</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98153</xdr:rowOff>
    </xdr:from>
    <xdr:to>
      <xdr:col>6</xdr:col>
      <xdr:colOff>561975</xdr:colOff>
      <xdr:row>36</xdr:row>
      <xdr:rowOff>28303</xdr:rowOff>
    </xdr:to>
    <xdr:sp macro="" textlink="">
      <xdr:nvSpPr>
        <xdr:cNvPr id="65" name="フローチャート : 判断 64"/>
        <xdr:cNvSpPr/>
      </xdr:nvSpPr>
      <xdr:spPr>
        <a:xfrm>
          <a:off x="4584700" y="609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122283</xdr:rowOff>
    </xdr:from>
    <xdr:to>
      <xdr:col>5</xdr:col>
      <xdr:colOff>358775</xdr:colOff>
      <xdr:row>35</xdr:row>
      <xdr:rowOff>46627</xdr:rowOff>
    </xdr:to>
    <xdr:cxnSp macro="">
      <xdr:nvCxnSpPr>
        <xdr:cNvPr id="66" name="直線コネクタ 65"/>
        <xdr:cNvCxnSpPr/>
      </xdr:nvCxnSpPr>
      <xdr:spPr>
        <a:xfrm flipV="1">
          <a:off x="2908300" y="5951583"/>
          <a:ext cx="889000" cy="9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92166</xdr:rowOff>
    </xdr:from>
    <xdr:to>
      <xdr:col>5</xdr:col>
      <xdr:colOff>409575</xdr:colOff>
      <xdr:row>35</xdr:row>
      <xdr:rowOff>22316</xdr:rowOff>
    </xdr:to>
    <xdr:sp macro="" textlink="">
      <xdr:nvSpPr>
        <xdr:cNvPr id="67" name="フローチャート : 判断 66"/>
        <xdr:cNvSpPr/>
      </xdr:nvSpPr>
      <xdr:spPr>
        <a:xfrm>
          <a:off x="3746500" y="592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13443</xdr:rowOff>
    </xdr:from>
    <xdr:ext cx="469744" cy="259045"/>
    <xdr:sp macro="" textlink="">
      <xdr:nvSpPr>
        <xdr:cNvPr id="68" name="テキスト ボックス 67"/>
        <xdr:cNvSpPr txBox="1"/>
      </xdr:nvSpPr>
      <xdr:spPr>
        <a:xfrm>
          <a:off x="3562427" y="60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2,247</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46627</xdr:rowOff>
    </xdr:from>
    <xdr:to>
      <xdr:col>4</xdr:col>
      <xdr:colOff>155575</xdr:colOff>
      <xdr:row>35</xdr:row>
      <xdr:rowOff>145687</xdr:rowOff>
    </xdr:to>
    <xdr:cxnSp macro="">
      <xdr:nvCxnSpPr>
        <xdr:cNvPr id="69" name="直線コネクタ 68"/>
        <xdr:cNvCxnSpPr/>
      </xdr:nvCxnSpPr>
      <xdr:spPr>
        <a:xfrm flipV="1">
          <a:off x="2019300" y="6047377"/>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113937</xdr:rowOff>
    </xdr:from>
    <xdr:to>
      <xdr:col>4</xdr:col>
      <xdr:colOff>206375</xdr:colOff>
      <xdr:row>35</xdr:row>
      <xdr:rowOff>44087</xdr:rowOff>
    </xdr:to>
    <xdr:sp macro="" textlink="">
      <xdr:nvSpPr>
        <xdr:cNvPr id="70" name="フローチャート : 判断 69"/>
        <xdr:cNvSpPr/>
      </xdr:nvSpPr>
      <xdr:spPr>
        <a:xfrm>
          <a:off x="2857500" y="594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60614</xdr:rowOff>
    </xdr:from>
    <xdr:ext cx="469744" cy="259045"/>
    <xdr:sp macro="" textlink="">
      <xdr:nvSpPr>
        <xdr:cNvPr id="71" name="テキスト ボックス 70"/>
        <xdr:cNvSpPr txBox="1"/>
      </xdr:nvSpPr>
      <xdr:spPr>
        <a:xfrm>
          <a:off x="2673427" y="571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2,227</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49893</xdr:rowOff>
    </xdr:from>
    <xdr:to>
      <xdr:col>2</xdr:col>
      <xdr:colOff>638175</xdr:colOff>
      <xdr:row>35</xdr:row>
      <xdr:rowOff>145687</xdr:rowOff>
    </xdr:to>
    <xdr:cxnSp macro="">
      <xdr:nvCxnSpPr>
        <xdr:cNvPr id="72" name="直線コネクタ 71"/>
        <xdr:cNvCxnSpPr/>
      </xdr:nvCxnSpPr>
      <xdr:spPr>
        <a:xfrm>
          <a:off x="1130300" y="6050643"/>
          <a:ext cx="889000" cy="9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132443</xdr:rowOff>
    </xdr:from>
    <xdr:to>
      <xdr:col>3</xdr:col>
      <xdr:colOff>3175</xdr:colOff>
      <xdr:row>35</xdr:row>
      <xdr:rowOff>62593</xdr:rowOff>
    </xdr:to>
    <xdr:sp macro="" textlink="">
      <xdr:nvSpPr>
        <xdr:cNvPr id="73" name="フローチャート : 判断 72"/>
        <xdr:cNvSpPr/>
      </xdr:nvSpPr>
      <xdr:spPr>
        <a:xfrm>
          <a:off x="1968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79120</xdr:rowOff>
    </xdr:from>
    <xdr:ext cx="469744" cy="259045"/>
    <xdr:sp macro="" textlink="">
      <xdr:nvSpPr>
        <xdr:cNvPr id="74" name="テキスト ボックス 73"/>
        <xdr:cNvSpPr txBox="1"/>
      </xdr:nvSpPr>
      <xdr:spPr>
        <a:xfrm>
          <a:off x="1784427" y="573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168910</xdr:rowOff>
    </xdr:from>
    <xdr:to>
      <xdr:col>1</xdr:col>
      <xdr:colOff>485775</xdr:colOff>
      <xdr:row>34</xdr:row>
      <xdr:rowOff>99060</xdr:rowOff>
    </xdr:to>
    <xdr:sp macro="" textlink="">
      <xdr:nvSpPr>
        <xdr:cNvPr id="75" name="フローチャート : 判断 74"/>
        <xdr:cNvSpPr/>
      </xdr:nvSpPr>
      <xdr:spPr>
        <a:xfrm>
          <a:off x="1079500" y="582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115587</xdr:rowOff>
    </xdr:from>
    <xdr:ext cx="469744" cy="259045"/>
    <xdr:sp macro="" textlink="">
      <xdr:nvSpPr>
        <xdr:cNvPr id="76" name="テキスト ボックス 75"/>
        <xdr:cNvSpPr txBox="1"/>
      </xdr:nvSpPr>
      <xdr:spPr>
        <a:xfrm>
          <a:off x="895427" y="5601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156392</xdr:rowOff>
    </xdr:from>
    <xdr:to>
      <xdr:col>6</xdr:col>
      <xdr:colOff>561975</xdr:colOff>
      <xdr:row>35</xdr:row>
      <xdr:rowOff>86542</xdr:rowOff>
    </xdr:to>
    <xdr:sp macro="" textlink="">
      <xdr:nvSpPr>
        <xdr:cNvPr id="82" name="円/楕円 81"/>
        <xdr:cNvSpPr/>
      </xdr:nvSpPr>
      <xdr:spPr>
        <a:xfrm>
          <a:off x="4584700" y="598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7819</xdr:rowOff>
    </xdr:from>
    <xdr:ext cx="469744" cy="259045"/>
    <xdr:sp macro="" textlink="">
      <xdr:nvSpPr>
        <xdr:cNvPr id="83" name="議会費該当値テキスト"/>
        <xdr:cNvSpPr txBox="1"/>
      </xdr:nvSpPr>
      <xdr:spPr>
        <a:xfrm>
          <a:off x="4686300" y="5837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2,188</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71483</xdr:rowOff>
    </xdr:from>
    <xdr:to>
      <xdr:col>5</xdr:col>
      <xdr:colOff>409575</xdr:colOff>
      <xdr:row>35</xdr:row>
      <xdr:rowOff>1633</xdr:rowOff>
    </xdr:to>
    <xdr:sp macro="" textlink="">
      <xdr:nvSpPr>
        <xdr:cNvPr id="84" name="円/楕円 83"/>
        <xdr:cNvSpPr/>
      </xdr:nvSpPr>
      <xdr:spPr>
        <a:xfrm>
          <a:off x="3746500" y="590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18160</xdr:rowOff>
    </xdr:from>
    <xdr:ext cx="469744" cy="259045"/>
    <xdr:sp macro="" textlink="">
      <xdr:nvSpPr>
        <xdr:cNvPr id="85" name="テキスト ボックス 84"/>
        <xdr:cNvSpPr txBox="1"/>
      </xdr:nvSpPr>
      <xdr:spPr>
        <a:xfrm>
          <a:off x="3562427" y="567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2,266</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167277</xdr:rowOff>
    </xdr:from>
    <xdr:to>
      <xdr:col>4</xdr:col>
      <xdr:colOff>206375</xdr:colOff>
      <xdr:row>35</xdr:row>
      <xdr:rowOff>97427</xdr:rowOff>
    </xdr:to>
    <xdr:sp macro="" textlink="">
      <xdr:nvSpPr>
        <xdr:cNvPr id="86" name="円/楕円 85"/>
        <xdr:cNvSpPr/>
      </xdr:nvSpPr>
      <xdr:spPr>
        <a:xfrm>
          <a:off x="2857500" y="599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88554</xdr:rowOff>
    </xdr:from>
    <xdr:ext cx="469744" cy="259045"/>
    <xdr:sp macro="" textlink="">
      <xdr:nvSpPr>
        <xdr:cNvPr id="87" name="テキスト ボックス 86"/>
        <xdr:cNvSpPr txBox="1"/>
      </xdr:nvSpPr>
      <xdr:spPr>
        <a:xfrm>
          <a:off x="2673427" y="60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2,178</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94887</xdr:rowOff>
    </xdr:from>
    <xdr:to>
      <xdr:col>3</xdr:col>
      <xdr:colOff>3175</xdr:colOff>
      <xdr:row>36</xdr:row>
      <xdr:rowOff>25037</xdr:rowOff>
    </xdr:to>
    <xdr:sp macro="" textlink="">
      <xdr:nvSpPr>
        <xdr:cNvPr id="88" name="円/楕円 87"/>
        <xdr:cNvSpPr/>
      </xdr:nvSpPr>
      <xdr:spPr>
        <a:xfrm>
          <a:off x="1968500" y="609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16164</xdr:rowOff>
    </xdr:from>
    <xdr:ext cx="469744" cy="259045"/>
    <xdr:sp macro="" textlink="">
      <xdr:nvSpPr>
        <xdr:cNvPr id="89" name="テキスト ボックス 88"/>
        <xdr:cNvSpPr txBox="1"/>
      </xdr:nvSpPr>
      <xdr:spPr>
        <a:xfrm>
          <a:off x="1784427" y="618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2,087</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170543</xdr:rowOff>
    </xdr:from>
    <xdr:to>
      <xdr:col>1</xdr:col>
      <xdr:colOff>485775</xdr:colOff>
      <xdr:row>35</xdr:row>
      <xdr:rowOff>100693</xdr:rowOff>
    </xdr:to>
    <xdr:sp macro="" textlink="">
      <xdr:nvSpPr>
        <xdr:cNvPr id="90" name="円/楕円 89"/>
        <xdr:cNvSpPr/>
      </xdr:nvSpPr>
      <xdr:spPr>
        <a:xfrm>
          <a:off x="1079500" y="599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91820</xdr:rowOff>
    </xdr:from>
    <xdr:ext cx="469744" cy="259045"/>
    <xdr:sp macro="" textlink="">
      <xdr:nvSpPr>
        <xdr:cNvPr id="91" name="テキスト ボックス 90"/>
        <xdr:cNvSpPr txBox="1"/>
      </xdr:nvSpPr>
      <xdr:spPr>
        <a:xfrm>
          <a:off x="895427" y="609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54,300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33896</xdr:rowOff>
    </xdr:from>
    <xdr:to>
      <xdr:col>6</xdr:col>
      <xdr:colOff>510540</xdr:colOff>
      <xdr:row>58</xdr:row>
      <xdr:rowOff>138824</xdr:rowOff>
    </xdr:to>
    <xdr:cxnSp macro="">
      <xdr:nvCxnSpPr>
        <xdr:cNvPr id="116" name="直線コネクタ 115"/>
        <xdr:cNvCxnSpPr/>
      </xdr:nvCxnSpPr>
      <xdr:spPr>
        <a:xfrm flipV="1">
          <a:off x="4633595" y="8606396"/>
          <a:ext cx="1270" cy="147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142651</xdr:rowOff>
    </xdr:from>
    <xdr:ext cx="534377" cy="259045"/>
    <xdr:sp macro="" textlink="">
      <xdr:nvSpPr>
        <xdr:cNvPr id="117" name="総務費最小値テキスト"/>
        <xdr:cNvSpPr txBox="1"/>
      </xdr:nvSpPr>
      <xdr:spPr>
        <a:xfrm>
          <a:off x="4686300" y="1008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24,046</a:t>
          </a:r>
          <a:endParaRPr kumimoji="1" lang="ja-JP" altLang="en-US" sz="1000" b="1">
            <a:latin typeface="ＭＳ Ｐゴシック"/>
          </a:endParaRPr>
        </a:p>
      </xdr:txBody>
    </xdr:sp>
    <xdr:clientData/>
  </xdr:oneCellAnchor>
  <xdr:twoCellAnchor>
    <xdr:from>
      <xdr:col>6</xdr:col>
      <xdr:colOff>422275</xdr:colOff>
      <xdr:row>58</xdr:row>
      <xdr:rowOff>138824</xdr:rowOff>
    </xdr:from>
    <xdr:to>
      <xdr:col>6</xdr:col>
      <xdr:colOff>600075</xdr:colOff>
      <xdr:row>58</xdr:row>
      <xdr:rowOff>138824</xdr:rowOff>
    </xdr:to>
    <xdr:cxnSp macro="">
      <xdr:nvCxnSpPr>
        <xdr:cNvPr id="118" name="直線コネクタ 117"/>
        <xdr:cNvCxnSpPr/>
      </xdr:nvCxnSpPr>
      <xdr:spPr>
        <a:xfrm>
          <a:off x="4546600" y="10082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152023</xdr:rowOff>
    </xdr:from>
    <xdr:ext cx="599010" cy="259045"/>
    <xdr:sp macro="" textlink="">
      <xdr:nvSpPr>
        <xdr:cNvPr id="119" name="総務費最大値テキスト"/>
        <xdr:cNvSpPr txBox="1"/>
      </xdr:nvSpPr>
      <xdr:spPr>
        <a:xfrm>
          <a:off x="4686300" y="838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101,554</a:t>
          </a:r>
          <a:endParaRPr kumimoji="1" lang="ja-JP" altLang="en-US" sz="1000" b="1">
            <a:latin typeface="ＭＳ Ｐゴシック"/>
          </a:endParaRPr>
        </a:p>
      </xdr:txBody>
    </xdr:sp>
    <xdr:clientData/>
  </xdr:oneCellAnchor>
  <xdr:twoCellAnchor>
    <xdr:from>
      <xdr:col>6</xdr:col>
      <xdr:colOff>422275</xdr:colOff>
      <xdr:row>50</xdr:row>
      <xdr:rowOff>33896</xdr:rowOff>
    </xdr:from>
    <xdr:to>
      <xdr:col>6</xdr:col>
      <xdr:colOff>600075</xdr:colOff>
      <xdr:row>50</xdr:row>
      <xdr:rowOff>33896</xdr:rowOff>
    </xdr:to>
    <xdr:cxnSp macro="">
      <xdr:nvCxnSpPr>
        <xdr:cNvPr id="120" name="直線コネクタ 119"/>
        <xdr:cNvCxnSpPr/>
      </xdr:nvCxnSpPr>
      <xdr:spPr>
        <a:xfrm>
          <a:off x="4546600" y="860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91237</xdr:rowOff>
    </xdr:from>
    <xdr:to>
      <xdr:col>6</xdr:col>
      <xdr:colOff>511175</xdr:colOff>
      <xdr:row>56</xdr:row>
      <xdr:rowOff>99676</xdr:rowOff>
    </xdr:to>
    <xdr:cxnSp macro="">
      <xdr:nvCxnSpPr>
        <xdr:cNvPr id="121" name="直線コネクタ 120"/>
        <xdr:cNvCxnSpPr/>
      </xdr:nvCxnSpPr>
      <xdr:spPr>
        <a:xfrm>
          <a:off x="3797300" y="9692437"/>
          <a:ext cx="838200" cy="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129544</xdr:rowOff>
    </xdr:from>
    <xdr:ext cx="534377" cy="259045"/>
    <xdr:sp macro="" textlink="">
      <xdr:nvSpPr>
        <xdr:cNvPr id="122" name="総務費平均値テキスト"/>
        <xdr:cNvSpPr txBox="1"/>
      </xdr:nvSpPr>
      <xdr:spPr>
        <a:xfrm>
          <a:off x="4686300" y="9730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38,734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151117</xdr:rowOff>
    </xdr:from>
    <xdr:to>
      <xdr:col>6</xdr:col>
      <xdr:colOff>561975</xdr:colOff>
      <xdr:row>57</xdr:row>
      <xdr:rowOff>81267</xdr:rowOff>
    </xdr:to>
    <xdr:sp macro="" textlink="">
      <xdr:nvSpPr>
        <xdr:cNvPr id="123" name="フローチャート : 判断 122"/>
        <xdr:cNvSpPr/>
      </xdr:nvSpPr>
      <xdr:spPr>
        <a:xfrm>
          <a:off x="4584700" y="975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91237</xdr:rowOff>
    </xdr:from>
    <xdr:to>
      <xdr:col>5</xdr:col>
      <xdr:colOff>358775</xdr:colOff>
      <xdr:row>56</xdr:row>
      <xdr:rowOff>126879</xdr:rowOff>
    </xdr:to>
    <xdr:cxnSp macro="">
      <xdr:nvCxnSpPr>
        <xdr:cNvPr id="124" name="直線コネクタ 123"/>
        <xdr:cNvCxnSpPr/>
      </xdr:nvCxnSpPr>
      <xdr:spPr>
        <a:xfrm flipV="1">
          <a:off x="2908300" y="9692437"/>
          <a:ext cx="889000" cy="3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169291</xdr:rowOff>
    </xdr:from>
    <xdr:to>
      <xdr:col>5</xdr:col>
      <xdr:colOff>409575</xdr:colOff>
      <xdr:row>57</xdr:row>
      <xdr:rowOff>99441</xdr:rowOff>
    </xdr:to>
    <xdr:sp macro="" textlink="">
      <xdr:nvSpPr>
        <xdr:cNvPr id="125" name="フローチャート : 判断 124"/>
        <xdr:cNvSpPr/>
      </xdr:nvSpPr>
      <xdr:spPr>
        <a:xfrm>
          <a:off x="3746500" y="977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90568</xdr:rowOff>
    </xdr:from>
    <xdr:ext cx="534377" cy="259045"/>
    <xdr:sp macro="" textlink="">
      <xdr:nvSpPr>
        <xdr:cNvPr id="126" name="テキスト ボックス 125"/>
        <xdr:cNvSpPr txBox="1"/>
      </xdr:nvSpPr>
      <xdr:spPr>
        <a:xfrm>
          <a:off x="3530111" y="986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37,780</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4711</xdr:rowOff>
    </xdr:from>
    <xdr:to>
      <xdr:col>4</xdr:col>
      <xdr:colOff>155575</xdr:colOff>
      <xdr:row>56</xdr:row>
      <xdr:rowOff>126879</xdr:rowOff>
    </xdr:to>
    <xdr:cxnSp macro="">
      <xdr:nvCxnSpPr>
        <xdr:cNvPr id="127" name="直線コネクタ 126"/>
        <xdr:cNvCxnSpPr/>
      </xdr:nvCxnSpPr>
      <xdr:spPr>
        <a:xfrm>
          <a:off x="2019300" y="9605911"/>
          <a:ext cx="889000" cy="12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146565</xdr:rowOff>
    </xdr:from>
    <xdr:to>
      <xdr:col>4</xdr:col>
      <xdr:colOff>206375</xdr:colOff>
      <xdr:row>57</xdr:row>
      <xdr:rowOff>76715</xdr:rowOff>
    </xdr:to>
    <xdr:sp macro="" textlink="">
      <xdr:nvSpPr>
        <xdr:cNvPr id="128" name="フローチャート : 判断 127"/>
        <xdr:cNvSpPr/>
      </xdr:nvSpPr>
      <xdr:spPr>
        <a:xfrm>
          <a:off x="2857500" y="97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67842</xdr:rowOff>
    </xdr:from>
    <xdr:ext cx="534377" cy="259045"/>
    <xdr:sp macro="" textlink="">
      <xdr:nvSpPr>
        <xdr:cNvPr id="129" name="テキスト ボックス 128"/>
        <xdr:cNvSpPr txBox="1"/>
      </xdr:nvSpPr>
      <xdr:spPr>
        <a:xfrm>
          <a:off x="2641111" y="98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38,973</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4711</xdr:rowOff>
    </xdr:from>
    <xdr:to>
      <xdr:col>2</xdr:col>
      <xdr:colOff>638175</xdr:colOff>
      <xdr:row>56</xdr:row>
      <xdr:rowOff>117907</xdr:rowOff>
    </xdr:to>
    <xdr:cxnSp macro="">
      <xdr:nvCxnSpPr>
        <xdr:cNvPr id="130" name="直線コネクタ 129"/>
        <xdr:cNvCxnSpPr/>
      </xdr:nvCxnSpPr>
      <xdr:spPr>
        <a:xfrm flipV="1">
          <a:off x="1130300" y="9605911"/>
          <a:ext cx="889000" cy="11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140812</xdr:rowOff>
    </xdr:from>
    <xdr:to>
      <xdr:col>3</xdr:col>
      <xdr:colOff>3175</xdr:colOff>
      <xdr:row>56</xdr:row>
      <xdr:rowOff>70962</xdr:rowOff>
    </xdr:to>
    <xdr:sp macro="" textlink="">
      <xdr:nvSpPr>
        <xdr:cNvPr id="131" name="フローチャート : 判断 130"/>
        <xdr:cNvSpPr/>
      </xdr:nvSpPr>
      <xdr:spPr>
        <a:xfrm>
          <a:off x="1968500" y="957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62089</xdr:rowOff>
    </xdr:from>
    <xdr:ext cx="534377" cy="259045"/>
    <xdr:sp macro="" textlink="">
      <xdr:nvSpPr>
        <xdr:cNvPr id="132" name="テキスト ボックス 131"/>
        <xdr:cNvSpPr txBox="1"/>
      </xdr:nvSpPr>
      <xdr:spPr>
        <a:xfrm>
          <a:off x="1752111" y="966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48,275</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51771</xdr:rowOff>
    </xdr:from>
    <xdr:to>
      <xdr:col>1</xdr:col>
      <xdr:colOff>485775</xdr:colOff>
      <xdr:row>55</xdr:row>
      <xdr:rowOff>153371</xdr:rowOff>
    </xdr:to>
    <xdr:sp macro="" textlink="">
      <xdr:nvSpPr>
        <xdr:cNvPr id="133" name="フローチャート : 判断 132"/>
        <xdr:cNvSpPr/>
      </xdr:nvSpPr>
      <xdr:spPr>
        <a:xfrm>
          <a:off x="1079500" y="94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169898</xdr:rowOff>
    </xdr:from>
    <xdr:ext cx="534377" cy="259045"/>
    <xdr:sp macro="" textlink="">
      <xdr:nvSpPr>
        <xdr:cNvPr id="134" name="テキスト ボックス 133"/>
        <xdr:cNvSpPr txBox="1"/>
      </xdr:nvSpPr>
      <xdr:spPr>
        <a:xfrm>
          <a:off x="863111" y="925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48876</xdr:rowOff>
    </xdr:from>
    <xdr:to>
      <xdr:col>6</xdr:col>
      <xdr:colOff>561975</xdr:colOff>
      <xdr:row>56</xdr:row>
      <xdr:rowOff>150476</xdr:rowOff>
    </xdr:to>
    <xdr:sp macro="" textlink="">
      <xdr:nvSpPr>
        <xdr:cNvPr id="140" name="円/楕円 139"/>
        <xdr:cNvSpPr/>
      </xdr:nvSpPr>
      <xdr:spPr>
        <a:xfrm>
          <a:off x="4584700" y="965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71753</xdr:rowOff>
    </xdr:from>
    <xdr:ext cx="534377" cy="259045"/>
    <xdr:sp macro="" textlink="">
      <xdr:nvSpPr>
        <xdr:cNvPr id="141" name="総務費該当値テキスト"/>
        <xdr:cNvSpPr txBox="1"/>
      </xdr:nvSpPr>
      <xdr:spPr>
        <a:xfrm>
          <a:off x="4686300" y="950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44,101</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40437</xdr:rowOff>
    </xdr:from>
    <xdr:to>
      <xdr:col>5</xdr:col>
      <xdr:colOff>409575</xdr:colOff>
      <xdr:row>56</xdr:row>
      <xdr:rowOff>142037</xdr:rowOff>
    </xdr:to>
    <xdr:sp macro="" textlink="">
      <xdr:nvSpPr>
        <xdr:cNvPr id="142" name="円/楕円 141"/>
        <xdr:cNvSpPr/>
      </xdr:nvSpPr>
      <xdr:spPr>
        <a:xfrm>
          <a:off x="3746500" y="964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158564</xdr:rowOff>
    </xdr:from>
    <xdr:ext cx="534377" cy="259045"/>
    <xdr:sp macro="" textlink="">
      <xdr:nvSpPr>
        <xdr:cNvPr id="143" name="テキスト ボックス 142"/>
        <xdr:cNvSpPr txBox="1"/>
      </xdr:nvSpPr>
      <xdr:spPr>
        <a:xfrm>
          <a:off x="3530111" y="941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44,544</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76079</xdr:rowOff>
    </xdr:from>
    <xdr:to>
      <xdr:col>4</xdr:col>
      <xdr:colOff>206375</xdr:colOff>
      <xdr:row>57</xdr:row>
      <xdr:rowOff>6229</xdr:rowOff>
    </xdr:to>
    <xdr:sp macro="" textlink="">
      <xdr:nvSpPr>
        <xdr:cNvPr id="144" name="円/楕円 143"/>
        <xdr:cNvSpPr/>
      </xdr:nvSpPr>
      <xdr:spPr>
        <a:xfrm>
          <a:off x="2857500" y="967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22756</xdr:rowOff>
    </xdr:from>
    <xdr:ext cx="534377" cy="259045"/>
    <xdr:sp macro="" textlink="">
      <xdr:nvSpPr>
        <xdr:cNvPr id="145" name="テキスト ボックス 144"/>
        <xdr:cNvSpPr txBox="1"/>
      </xdr:nvSpPr>
      <xdr:spPr>
        <a:xfrm>
          <a:off x="2641111" y="945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42,673</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125361</xdr:rowOff>
    </xdr:from>
    <xdr:to>
      <xdr:col>3</xdr:col>
      <xdr:colOff>3175</xdr:colOff>
      <xdr:row>56</xdr:row>
      <xdr:rowOff>55511</xdr:rowOff>
    </xdr:to>
    <xdr:sp macro="" textlink="">
      <xdr:nvSpPr>
        <xdr:cNvPr id="146" name="円/楕円 145"/>
        <xdr:cNvSpPr/>
      </xdr:nvSpPr>
      <xdr:spPr>
        <a:xfrm>
          <a:off x="1968500" y="955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72038</xdr:rowOff>
    </xdr:from>
    <xdr:ext cx="534377" cy="259045"/>
    <xdr:sp macro="" textlink="">
      <xdr:nvSpPr>
        <xdr:cNvPr id="147" name="テキスト ボックス 146"/>
        <xdr:cNvSpPr txBox="1"/>
      </xdr:nvSpPr>
      <xdr:spPr>
        <a:xfrm>
          <a:off x="1752111" y="93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49,086</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67107</xdr:rowOff>
    </xdr:from>
    <xdr:to>
      <xdr:col>1</xdr:col>
      <xdr:colOff>485775</xdr:colOff>
      <xdr:row>56</xdr:row>
      <xdr:rowOff>168707</xdr:rowOff>
    </xdr:to>
    <xdr:sp macro="" textlink="">
      <xdr:nvSpPr>
        <xdr:cNvPr id="148" name="円/楕円 147"/>
        <xdr:cNvSpPr/>
      </xdr:nvSpPr>
      <xdr:spPr>
        <a:xfrm>
          <a:off x="1079500" y="966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159834</xdr:rowOff>
    </xdr:from>
    <xdr:ext cx="534377" cy="259045"/>
    <xdr:sp macro="" textlink="">
      <xdr:nvSpPr>
        <xdr:cNvPr id="149" name="テキスト ボックス 148"/>
        <xdr:cNvSpPr txBox="1"/>
      </xdr:nvSpPr>
      <xdr:spPr>
        <a:xfrm>
          <a:off x="863111" y="976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43,144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60" name="テキスト ボックス 159"/>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1" name="直線コネクタ 160"/>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3" name="直線コネクタ 162"/>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5" name="直線コネクタ 164"/>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7" name="直線コネクタ 166"/>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5932</xdr:rowOff>
    </xdr:from>
    <xdr:to>
      <xdr:col>6</xdr:col>
      <xdr:colOff>510540</xdr:colOff>
      <xdr:row>78</xdr:row>
      <xdr:rowOff>107037</xdr:rowOff>
    </xdr:to>
    <xdr:cxnSp macro="">
      <xdr:nvCxnSpPr>
        <xdr:cNvPr id="172" name="直線コネクタ 171"/>
        <xdr:cNvCxnSpPr/>
      </xdr:nvCxnSpPr>
      <xdr:spPr>
        <a:xfrm flipV="1">
          <a:off x="4633595" y="12007432"/>
          <a:ext cx="1270" cy="1472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110864</xdr:rowOff>
    </xdr:from>
    <xdr:ext cx="599010" cy="259045"/>
    <xdr:sp macro="" textlink="">
      <xdr:nvSpPr>
        <xdr:cNvPr id="173" name="民生費最小値テキスト"/>
        <xdr:cNvSpPr txBox="1"/>
      </xdr:nvSpPr>
      <xdr:spPr>
        <a:xfrm>
          <a:off x="4686300" y="13483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107,144</a:t>
          </a:r>
          <a:endParaRPr kumimoji="1" lang="ja-JP" altLang="en-US" sz="1000" b="1">
            <a:latin typeface="ＭＳ Ｐゴシック"/>
          </a:endParaRPr>
        </a:p>
      </xdr:txBody>
    </xdr:sp>
    <xdr:clientData/>
  </xdr:oneCellAnchor>
  <xdr:twoCellAnchor>
    <xdr:from>
      <xdr:col>6</xdr:col>
      <xdr:colOff>422275</xdr:colOff>
      <xdr:row>78</xdr:row>
      <xdr:rowOff>107037</xdr:rowOff>
    </xdr:from>
    <xdr:to>
      <xdr:col>6</xdr:col>
      <xdr:colOff>600075</xdr:colOff>
      <xdr:row>78</xdr:row>
      <xdr:rowOff>107037</xdr:rowOff>
    </xdr:to>
    <xdr:cxnSp macro="">
      <xdr:nvCxnSpPr>
        <xdr:cNvPr id="174" name="直線コネクタ 173"/>
        <xdr:cNvCxnSpPr/>
      </xdr:nvCxnSpPr>
      <xdr:spPr>
        <a:xfrm>
          <a:off x="4546600" y="1348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124059</xdr:rowOff>
    </xdr:from>
    <xdr:ext cx="599010" cy="259045"/>
    <xdr:sp macro="" textlink="">
      <xdr:nvSpPr>
        <xdr:cNvPr id="175" name="民生費最大値テキスト"/>
        <xdr:cNvSpPr txBox="1"/>
      </xdr:nvSpPr>
      <xdr:spPr>
        <a:xfrm>
          <a:off x="4686300" y="11782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429,258</a:t>
          </a:r>
          <a:endParaRPr kumimoji="1" lang="ja-JP" altLang="en-US" sz="1000" b="1">
            <a:latin typeface="ＭＳ Ｐゴシック"/>
          </a:endParaRPr>
        </a:p>
      </xdr:txBody>
    </xdr:sp>
    <xdr:clientData/>
  </xdr:oneCellAnchor>
  <xdr:twoCellAnchor>
    <xdr:from>
      <xdr:col>6</xdr:col>
      <xdr:colOff>422275</xdr:colOff>
      <xdr:row>70</xdr:row>
      <xdr:rowOff>5932</xdr:rowOff>
    </xdr:from>
    <xdr:to>
      <xdr:col>6</xdr:col>
      <xdr:colOff>600075</xdr:colOff>
      <xdr:row>70</xdr:row>
      <xdr:rowOff>5932</xdr:rowOff>
    </xdr:to>
    <xdr:cxnSp macro="">
      <xdr:nvCxnSpPr>
        <xdr:cNvPr id="176" name="直線コネクタ 175"/>
        <xdr:cNvCxnSpPr/>
      </xdr:nvCxnSpPr>
      <xdr:spPr>
        <a:xfrm>
          <a:off x="4546600" y="1200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130908</xdr:rowOff>
    </xdr:from>
    <xdr:to>
      <xdr:col>6</xdr:col>
      <xdr:colOff>511175</xdr:colOff>
      <xdr:row>77</xdr:row>
      <xdr:rowOff>148748</xdr:rowOff>
    </xdr:to>
    <xdr:cxnSp macro="">
      <xdr:nvCxnSpPr>
        <xdr:cNvPr id="177" name="直線コネクタ 176"/>
        <xdr:cNvCxnSpPr/>
      </xdr:nvCxnSpPr>
      <xdr:spPr>
        <a:xfrm flipV="1">
          <a:off x="3797300" y="13332558"/>
          <a:ext cx="838200" cy="1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11134</xdr:rowOff>
    </xdr:from>
    <xdr:ext cx="599010" cy="259045"/>
    <xdr:sp macro="" textlink="">
      <xdr:nvSpPr>
        <xdr:cNvPr id="178" name="民生費平均値テキスト"/>
        <xdr:cNvSpPr txBox="1"/>
      </xdr:nvSpPr>
      <xdr:spPr>
        <a:xfrm>
          <a:off x="4686300" y="13041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159,513</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159707</xdr:rowOff>
    </xdr:from>
    <xdr:to>
      <xdr:col>6</xdr:col>
      <xdr:colOff>561975</xdr:colOff>
      <xdr:row>77</xdr:row>
      <xdr:rowOff>89857</xdr:rowOff>
    </xdr:to>
    <xdr:sp macro="" textlink="">
      <xdr:nvSpPr>
        <xdr:cNvPr id="179" name="フローチャート : 判断 178"/>
        <xdr:cNvSpPr/>
      </xdr:nvSpPr>
      <xdr:spPr>
        <a:xfrm>
          <a:off x="4584700" y="1318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148748</xdr:rowOff>
    </xdr:from>
    <xdr:to>
      <xdr:col>5</xdr:col>
      <xdr:colOff>358775</xdr:colOff>
      <xdr:row>77</xdr:row>
      <xdr:rowOff>169459</xdr:rowOff>
    </xdr:to>
    <xdr:cxnSp macro="">
      <xdr:nvCxnSpPr>
        <xdr:cNvPr id="180" name="直線コネクタ 179"/>
        <xdr:cNvCxnSpPr/>
      </xdr:nvCxnSpPr>
      <xdr:spPr>
        <a:xfrm flipV="1">
          <a:off x="2908300" y="13350398"/>
          <a:ext cx="889000" cy="2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29528</xdr:rowOff>
    </xdr:from>
    <xdr:to>
      <xdr:col>5</xdr:col>
      <xdr:colOff>409575</xdr:colOff>
      <xdr:row>77</xdr:row>
      <xdr:rowOff>131128</xdr:rowOff>
    </xdr:to>
    <xdr:sp macro="" textlink="">
      <xdr:nvSpPr>
        <xdr:cNvPr id="181" name="フローチャート : 判断 180"/>
        <xdr:cNvSpPr/>
      </xdr:nvSpPr>
      <xdr:spPr>
        <a:xfrm>
          <a:off x="3746500" y="1323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147655</xdr:rowOff>
    </xdr:from>
    <xdr:ext cx="599010" cy="259045"/>
    <xdr:sp macro="" textlink="">
      <xdr:nvSpPr>
        <xdr:cNvPr id="182" name="テキスト ボックス 181"/>
        <xdr:cNvSpPr txBox="1"/>
      </xdr:nvSpPr>
      <xdr:spPr>
        <a:xfrm>
          <a:off x="3497794" y="13006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150,486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169459</xdr:rowOff>
    </xdr:from>
    <xdr:to>
      <xdr:col>4</xdr:col>
      <xdr:colOff>155575</xdr:colOff>
      <xdr:row>78</xdr:row>
      <xdr:rowOff>39125</xdr:rowOff>
    </xdr:to>
    <xdr:cxnSp macro="">
      <xdr:nvCxnSpPr>
        <xdr:cNvPr id="183" name="直線コネクタ 182"/>
        <xdr:cNvCxnSpPr/>
      </xdr:nvCxnSpPr>
      <xdr:spPr>
        <a:xfrm flipV="1">
          <a:off x="2019300" y="13371109"/>
          <a:ext cx="889000" cy="4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35737</xdr:rowOff>
    </xdr:from>
    <xdr:to>
      <xdr:col>4</xdr:col>
      <xdr:colOff>206375</xdr:colOff>
      <xdr:row>77</xdr:row>
      <xdr:rowOff>137337</xdr:rowOff>
    </xdr:to>
    <xdr:sp macro="" textlink="">
      <xdr:nvSpPr>
        <xdr:cNvPr id="184" name="フローチャート : 判断 183"/>
        <xdr:cNvSpPr/>
      </xdr:nvSpPr>
      <xdr:spPr>
        <a:xfrm>
          <a:off x="2857500" y="1323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153864</xdr:rowOff>
    </xdr:from>
    <xdr:ext cx="599010" cy="259045"/>
    <xdr:sp macro="" textlink="">
      <xdr:nvSpPr>
        <xdr:cNvPr id="185" name="テキスト ボックス 184"/>
        <xdr:cNvSpPr txBox="1"/>
      </xdr:nvSpPr>
      <xdr:spPr>
        <a:xfrm>
          <a:off x="2608794" y="13012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149,128</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39125</xdr:rowOff>
    </xdr:from>
    <xdr:to>
      <xdr:col>2</xdr:col>
      <xdr:colOff>638175</xdr:colOff>
      <xdr:row>78</xdr:row>
      <xdr:rowOff>52950</xdr:rowOff>
    </xdr:to>
    <xdr:cxnSp macro="">
      <xdr:nvCxnSpPr>
        <xdr:cNvPr id="186" name="直線コネクタ 185"/>
        <xdr:cNvCxnSpPr/>
      </xdr:nvCxnSpPr>
      <xdr:spPr>
        <a:xfrm flipV="1">
          <a:off x="1130300" y="13412225"/>
          <a:ext cx="889000" cy="1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61578</xdr:rowOff>
    </xdr:from>
    <xdr:to>
      <xdr:col>3</xdr:col>
      <xdr:colOff>3175</xdr:colOff>
      <xdr:row>77</xdr:row>
      <xdr:rowOff>163178</xdr:rowOff>
    </xdr:to>
    <xdr:sp macro="" textlink="">
      <xdr:nvSpPr>
        <xdr:cNvPr id="187" name="フローチャート : 判断 186"/>
        <xdr:cNvSpPr/>
      </xdr:nvSpPr>
      <xdr:spPr>
        <a:xfrm>
          <a:off x="1968500" y="1326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8255</xdr:rowOff>
    </xdr:from>
    <xdr:ext cx="599010" cy="259045"/>
    <xdr:sp macro="" textlink="">
      <xdr:nvSpPr>
        <xdr:cNvPr id="188" name="テキスト ボックス 187"/>
        <xdr:cNvSpPr txBox="1"/>
      </xdr:nvSpPr>
      <xdr:spPr>
        <a:xfrm>
          <a:off x="1719794" y="1303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143,476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77434</xdr:rowOff>
    </xdr:from>
    <xdr:to>
      <xdr:col>1</xdr:col>
      <xdr:colOff>485775</xdr:colOff>
      <xdr:row>78</xdr:row>
      <xdr:rowOff>7584</xdr:rowOff>
    </xdr:to>
    <xdr:sp macro="" textlink="">
      <xdr:nvSpPr>
        <xdr:cNvPr id="189" name="フローチャート : 判断 188"/>
        <xdr:cNvSpPr/>
      </xdr:nvSpPr>
      <xdr:spPr>
        <a:xfrm>
          <a:off x="1079500" y="132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24111</xdr:rowOff>
    </xdr:from>
    <xdr:ext cx="599010" cy="259045"/>
    <xdr:sp macro="" textlink="">
      <xdr:nvSpPr>
        <xdr:cNvPr id="190" name="テキスト ボックス 189"/>
        <xdr:cNvSpPr txBox="1"/>
      </xdr:nvSpPr>
      <xdr:spPr>
        <a:xfrm>
          <a:off x="830794" y="1305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140,008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80108</xdr:rowOff>
    </xdr:from>
    <xdr:to>
      <xdr:col>6</xdr:col>
      <xdr:colOff>561975</xdr:colOff>
      <xdr:row>78</xdr:row>
      <xdr:rowOff>10258</xdr:rowOff>
    </xdr:to>
    <xdr:sp macro="" textlink="">
      <xdr:nvSpPr>
        <xdr:cNvPr id="196" name="円/楕円 195"/>
        <xdr:cNvSpPr/>
      </xdr:nvSpPr>
      <xdr:spPr>
        <a:xfrm>
          <a:off x="4584700" y="1328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58535</xdr:rowOff>
    </xdr:from>
    <xdr:ext cx="599010" cy="259045"/>
    <xdr:sp macro="" textlink="">
      <xdr:nvSpPr>
        <xdr:cNvPr id="197" name="民生費該当値テキスト"/>
        <xdr:cNvSpPr txBox="1"/>
      </xdr:nvSpPr>
      <xdr:spPr>
        <a:xfrm>
          <a:off x="4686300" y="1326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139,423</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97948</xdr:rowOff>
    </xdr:from>
    <xdr:to>
      <xdr:col>5</xdr:col>
      <xdr:colOff>409575</xdr:colOff>
      <xdr:row>78</xdr:row>
      <xdr:rowOff>28098</xdr:rowOff>
    </xdr:to>
    <xdr:sp macro="" textlink="">
      <xdr:nvSpPr>
        <xdr:cNvPr id="198" name="円/楕円 197"/>
        <xdr:cNvSpPr/>
      </xdr:nvSpPr>
      <xdr:spPr>
        <a:xfrm>
          <a:off x="3746500" y="1329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19225</xdr:rowOff>
    </xdr:from>
    <xdr:ext cx="599010" cy="259045"/>
    <xdr:sp macro="" textlink="">
      <xdr:nvSpPr>
        <xdr:cNvPr id="199" name="テキスト ボックス 198"/>
        <xdr:cNvSpPr txBox="1"/>
      </xdr:nvSpPr>
      <xdr:spPr>
        <a:xfrm>
          <a:off x="3497794" y="13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135,521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118659</xdr:rowOff>
    </xdr:from>
    <xdr:to>
      <xdr:col>4</xdr:col>
      <xdr:colOff>206375</xdr:colOff>
      <xdr:row>78</xdr:row>
      <xdr:rowOff>48809</xdr:rowOff>
    </xdr:to>
    <xdr:sp macro="" textlink="">
      <xdr:nvSpPr>
        <xdr:cNvPr id="200" name="円/楕円 199"/>
        <xdr:cNvSpPr/>
      </xdr:nvSpPr>
      <xdr:spPr>
        <a:xfrm>
          <a:off x="2857500" y="1332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39936</xdr:rowOff>
    </xdr:from>
    <xdr:ext cx="599010" cy="259045"/>
    <xdr:sp macro="" textlink="">
      <xdr:nvSpPr>
        <xdr:cNvPr id="201" name="テキスト ボックス 200"/>
        <xdr:cNvSpPr txBox="1"/>
      </xdr:nvSpPr>
      <xdr:spPr>
        <a:xfrm>
          <a:off x="2608794" y="1341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130,991</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159775</xdr:rowOff>
    </xdr:from>
    <xdr:to>
      <xdr:col>3</xdr:col>
      <xdr:colOff>3175</xdr:colOff>
      <xdr:row>78</xdr:row>
      <xdr:rowOff>89925</xdr:rowOff>
    </xdr:to>
    <xdr:sp macro="" textlink="">
      <xdr:nvSpPr>
        <xdr:cNvPr id="202" name="円/楕円 201"/>
        <xdr:cNvSpPr/>
      </xdr:nvSpPr>
      <xdr:spPr>
        <a:xfrm>
          <a:off x="1968500" y="1336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81052</xdr:rowOff>
    </xdr:from>
    <xdr:ext cx="599010" cy="259045"/>
    <xdr:sp macro="" textlink="">
      <xdr:nvSpPr>
        <xdr:cNvPr id="203" name="テキスト ボックス 202"/>
        <xdr:cNvSpPr txBox="1"/>
      </xdr:nvSpPr>
      <xdr:spPr>
        <a:xfrm>
          <a:off x="1719794" y="1345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121,998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2150</xdr:rowOff>
    </xdr:from>
    <xdr:to>
      <xdr:col>1</xdr:col>
      <xdr:colOff>485775</xdr:colOff>
      <xdr:row>78</xdr:row>
      <xdr:rowOff>103750</xdr:rowOff>
    </xdr:to>
    <xdr:sp macro="" textlink="">
      <xdr:nvSpPr>
        <xdr:cNvPr id="204" name="円/楕円 203"/>
        <xdr:cNvSpPr/>
      </xdr:nvSpPr>
      <xdr:spPr>
        <a:xfrm>
          <a:off x="1079500" y="133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94877</xdr:rowOff>
    </xdr:from>
    <xdr:ext cx="599010" cy="259045"/>
    <xdr:sp macro="" textlink="">
      <xdr:nvSpPr>
        <xdr:cNvPr id="205" name="テキスト ボックス 204"/>
        <xdr:cNvSpPr txBox="1"/>
      </xdr:nvSpPr>
      <xdr:spPr>
        <a:xfrm>
          <a:off x="830794" y="13467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118,974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21970</xdr:rowOff>
    </xdr:from>
    <xdr:ext cx="531299" cy="259045"/>
    <xdr:sp macro="" textlink="">
      <xdr:nvSpPr>
        <xdr:cNvPr id="226" name="テキスト ボックス 225"/>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38298</xdr:rowOff>
    </xdr:from>
    <xdr:ext cx="531299" cy="259045"/>
    <xdr:sp macro="" textlink="">
      <xdr:nvSpPr>
        <xdr:cNvPr id="228" name="テキスト ボックス 227"/>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88331</xdr:rowOff>
    </xdr:from>
    <xdr:to>
      <xdr:col>6</xdr:col>
      <xdr:colOff>510540</xdr:colOff>
      <xdr:row>98</xdr:row>
      <xdr:rowOff>60278</xdr:rowOff>
    </xdr:to>
    <xdr:cxnSp macro="">
      <xdr:nvCxnSpPr>
        <xdr:cNvPr id="232" name="直線コネクタ 231"/>
        <xdr:cNvCxnSpPr/>
      </xdr:nvCxnSpPr>
      <xdr:spPr>
        <a:xfrm flipV="1">
          <a:off x="4633595" y="15861731"/>
          <a:ext cx="1270" cy="1000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64105</xdr:rowOff>
    </xdr:from>
    <xdr:ext cx="534377" cy="259045"/>
    <xdr:sp macro="" textlink="">
      <xdr:nvSpPr>
        <xdr:cNvPr id="233" name="衛生費最小値テキスト"/>
        <xdr:cNvSpPr txBox="1"/>
      </xdr:nvSpPr>
      <xdr:spPr>
        <a:xfrm>
          <a:off x="4686300" y="1686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16,432</a:t>
          </a:r>
          <a:endParaRPr kumimoji="1" lang="ja-JP" altLang="en-US" sz="1000" b="1">
            <a:latin typeface="ＭＳ Ｐゴシック"/>
          </a:endParaRPr>
        </a:p>
      </xdr:txBody>
    </xdr:sp>
    <xdr:clientData/>
  </xdr:oneCellAnchor>
  <xdr:twoCellAnchor>
    <xdr:from>
      <xdr:col>6</xdr:col>
      <xdr:colOff>422275</xdr:colOff>
      <xdr:row>98</xdr:row>
      <xdr:rowOff>60278</xdr:rowOff>
    </xdr:from>
    <xdr:to>
      <xdr:col>6</xdr:col>
      <xdr:colOff>600075</xdr:colOff>
      <xdr:row>98</xdr:row>
      <xdr:rowOff>60278</xdr:rowOff>
    </xdr:to>
    <xdr:cxnSp macro="">
      <xdr:nvCxnSpPr>
        <xdr:cNvPr id="234" name="直線コネクタ 233"/>
        <xdr:cNvCxnSpPr/>
      </xdr:nvCxnSpPr>
      <xdr:spPr>
        <a:xfrm>
          <a:off x="4546600" y="16862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91</xdr:row>
      <xdr:rowOff>35008</xdr:rowOff>
    </xdr:from>
    <xdr:ext cx="534377" cy="259045"/>
    <xdr:sp macro="" textlink="">
      <xdr:nvSpPr>
        <xdr:cNvPr id="235" name="衛生費最大値テキスト"/>
        <xdr:cNvSpPr txBox="1"/>
      </xdr:nvSpPr>
      <xdr:spPr>
        <a:xfrm>
          <a:off x="4686300" y="1563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47,073</a:t>
          </a:r>
          <a:endParaRPr kumimoji="1" lang="ja-JP" altLang="en-US" sz="1000" b="1">
            <a:latin typeface="ＭＳ Ｐゴシック"/>
          </a:endParaRPr>
        </a:p>
      </xdr:txBody>
    </xdr:sp>
    <xdr:clientData/>
  </xdr:oneCellAnchor>
  <xdr:twoCellAnchor>
    <xdr:from>
      <xdr:col>6</xdr:col>
      <xdr:colOff>422275</xdr:colOff>
      <xdr:row>92</xdr:row>
      <xdr:rowOff>88331</xdr:rowOff>
    </xdr:from>
    <xdr:to>
      <xdr:col>6</xdr:col>
      <xdr:colOff>600075</xdr:colOff>
      <xdr:row>92</xdr:row>
      <xdr:rowOff>88331</xdr:rowOff>
    </xdr:to>
    <xdr:cxnSp macro="">
      <xdr:nvCxnSpPr>
        <xdr:cNvPr id="236" name="直線コネクタ 235"/>
        <xdr:cNvCxnSpPr/>
      </xdr:nvCxnSpPr>
      <xdr:spPr>
        <a:xfrm>
          <a:off x="4546600" y="15861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120301</xdr:rowOff>
    </xdr:from>
    <xdr:to>
      <xdr:col>6</xdr:col>
      <xdr:colOff>511175</xdr:colOff>
      <xdr:row>95</xdr:row>
      <xdr:rowOff>25890</xdr:rowOff>
    </xdr:to>
    <xdr:cxnSp macro="">
      <xdr:nvCxnSpPr>
        <xdr:cNvPr id="237" name="直線コネクタ 236"/>
        <xdr:cNvCxnSpPr/>
      </xdr:nvCxnSpPr>
      <xdr:spPr>
        <a:xfrm>
          <a:off x="3797300" y="15550801"/>
          <a:ext cx="838200" cy="76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74968</xdr:rowOff>
    </xdr:from>
    <xdr:ext cx="534377" cy="259045"/>
    <xdr:sp macro="" textlink="">
      <xdr:nvSpPr>
        <xdr:cNvPr id="238" name="衛生費平均値テキスト"/>
        <xdr:cNvSpPr txBox="1"/>
      </xdr:nvSpPr>
      <xdr:spPr>
        <a:xfrm>
          <a:off x="4686300" y="16362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29,516</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96541</xdr:rowOff>
    </xdr:from>
    <xdr:to>
      <xdr:col>6</xdr:col>
      <xdr:colOff>561975</xdr:colOff>
      <xdr:row>96</xdr:row>
      <xdr:rowOff>26691</xdr:rowOff>
    </xdr:to>
    <xdr:sp macro="" textlink="">
      <xdr:nvSpPr>
        <xdr:cNvPr id="239" name="フローチャート : 判断 238"/>
        <xdr:cNvSpPr/>
      </xdr:nvSpPr>
      <xdr:spPr>
        <a:xfrm>
          <a:off x="4584700" y="1638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90</xdr:row>
      <xdr:rowOff>120301</xdr:rowOff>
    </xdr:from>
    <xdr:to>
      <xdr:col>5</xdr:col>
      <xdr:colOff>358775</xdr:colOff>
      <xdr:row>92</xdr:row>
      <xdr:rowOff>2442</xdr:rowOff>
    </xdr:to>
    <xdr:cxnSp macro="">
      <xdr:nvCxnSpPr>
        <xdr:cNvPr id="240" name="直線コネクタ 239"/>
        <xdr:cNvCxnSpPr/>
      </xdr:nvCxnSpPr>
      <xdr:spPr>
        <a:xfrm flipV="1">
          <a:off x="2908300" y="15550801"/>
          <a:ext cx="889000" cy="22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75315</xdr:rowOff>
    </xdr:from>
    <xdr:to>
      <xdr:col>5</xdr:col>
      <xdr:colOff>409575</xdr:colOff>
      <xdr:row>96</xdr:row>
      <xdr:rowOff>5465</xdr:rowOff>
    </xdr:to>
    <xdr:sp macro="" textlink="">
      <xdr:nvSpPr>
        <xdr:cNvPr id="241" name="フローチャート : 判断 240"/>
        <xdr:cNvSpPr/>
      </xdr:nvSpPr>
      <xdr:spPr>
        <a:xfrm>
          <a:off x="3746500" y="1636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168042</xdr:rowOff>
    </xdr:from>
    <xdr:ext cx="534377" cy="259045"/>
    <xdr:sp macro="" textlink="">
      <xdr:nvSpPr>
        <xdr:cNvPr id="242" name="テキスト ボックス 241"/>
        <xdr:cNvSpPr txBox="1"/>
      </xdr:nvSpPr>
      <xdr:spPr>
        <a:xfrm>
          <a:off x="3530111" y="1645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30,166</a:t>
          </a:r>
          <a:endParaRPr kumimoji="1" lang="ja-JP" altLang="en-US" sz="1000" b="1">
            <a:solidFill>
              <a:srgbClr val="000080"/>
            </a:solidFill>
            <a:latin typeface="ＭＳ Ｐゴシック"/>
          </a:endParaRPr>
        </a:p>
      </xdr:txBody>
    </xdr:sp>
    <xdr:clientData/>
  </xdr:oneCellAnchor>
  <xdr:twoCellAnchor>
    <xdr:from>
      <xdr:col>2</xdr:col>
      <xdr:colOff>638175</xdr:colOff>
      <xdr:row>92</xdr:row>
      <xdr:rowOff>2442</xdr:rowOff>
    </xdr:from>
    <xdr:to>
      <xdr:col>4</xdr:col>
      <xdr:colOff>155575</xdr:colOff>
      <xdr:row>94</xdr:row>
      <xdr:rowOff>160502</xdr:rowOff>
    </xdr:to>
    <xdr:cxnSp macro="">
      <xdr:nvCxnSpPr>
        <xdr:cNvPr id="243" name="直線コネクタ 242"/>
        <xdr:cNvCxnSpPr/>
      </xdr:nvCxnSpPr>
      <xdr:spPr>
        <a:xfrm flipV="1">
          <a:off x="2019300" y="15775842"/>
          <a:ext cx="889000" cy="50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65191</xdr:rowOff>
    </xdr:from>
    <xdr:to>
      <xdr:col>4</xdr:col>
      <xdr:colOff>206375</xdr:colOff>
      <xdr:row>95</xdr:row>
      <xdr:rowOff>166791</xdr:rowOff>
    </xdr:to>
    <xdr:sp macro="" textlink="">
      <xdr:nvSpPr>
        <xdr:cNvPr id="244" name="フローチャート : 判断 243"/>
        <xdr:cNvSpPr/>
      </xdr:nvSpPr>
      <xdr:spPr>
        <a:xfrm>
          <a:off x="2857500" y="1635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157918</xdr:rowOff>
    </xdr:from>
    <xdr:ext cx="534377" cy="259045"/>
    <xdr:sp macro="" textlink="">
      <xdr:nvSpPr>
        <xdr:cNvPr id="245" name="テキスト ボックス 244"/>
        <xdr:cNvSpPr txBox="1"/>
      </xdr:nvSpPr>
      <xdr:spPr>
        <a:xfrm>
          <a:off x="2641111" y="1644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30,476</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160502</xdr:rowOff>
    </xdr:from>
    <xdr:to>
      <xdr:col>2</xdr:col>
      <xdr:colOff>638175</xdr:colOff>
      <xdr:row>95</xdr:row>
      <xdr:rowOff>103319</xdr:rowOff>
    </xdr:to>
    <xdr:cxnSp macro="">
      <xdr:nvCxnSpPr>
        <xdr:cNvPr id="246" name="直線コネクタ 245"/>
        <xdr:cNvCxnSpPr/>
      </xdr:nvCxnSpPr>
      <xdr:spPr>
        <a:xfrm flipV="1">
          <a:off x="1130300" y="16276802"/>
          <a:ext cx="889000" cy="11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105392</xdr:rowOff>
    </xdr:from>
    <xdr:to>
      <xdr:col>3</xdr:col>
      <xdr:colOff>3175</xdr:colOff>
      <xdr:row>96</xdr:row>
      <xdr:rowOff>35542</xdr:rowOff>
    </xdr:to>
    <xdr:sp macro="" textlink="">
      <xdr:nvSpPr>
        <xdr:cNvPr id="247" name="フローチャート : 判断 246"/>
        <xdr:cNvSpPr/>
      </xdr:nvSpPr>
      <xdr:spPr>
        <a:xfrm>
          <a:off x="1968500" y="163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26669</xdr:rowOff>
    </xdr:from>
    <xdr:ext cx="534377" cy="259045"/>
    <xdr:sp macro="" textlink="">
      <xdr:nvSpPr>
        <xdr:cNvPr id="248" name="テキスト ボックス 247"/>
        <xdr:cNvSpPr txBox="1"/>
      </xdr:nvSpPr>
      <xdr:spPr>
        <a:xfrm>
          <a:off x="1752111" y="1648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29,245</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100526</xdr:rowOff>
    </xdr:from>
    <xdr:to>
      <xdr:col>1</xdr:col>
      <xdr:colOff>485775</xdr:colOff>
      <xdr:row>96</xdr:row>
      <xdr:rowOff>30676</xdr:rowOff>
    </xdr:to>
    <xdr:sp macro="" textlink="">
      <xdr:nvSpPr>
        <xdr:cNvPr id="249" name="フローチャート : 判断 248"/>
        <xdr:cNvSpPr/>
      </xdr:nvSpPr>
      <xdr:spPr>
        <a:xfrm>
          <a:off x="1079500" y="1638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21803</xdr:rowOff>
    </xdr:from>
    <xdr:ext cx="534377" cy="259045"/>
    <xdr:sp macro="" textlink="">
      <xdr:nvSpPr>
        <xdr:cNvPr id="250" name="テキスト ボックス 249"/>
        <xdr:cNvSpPr txBox="1"/>
      </xdr:nvSpPr>
      <xdr:spPr>
        <a:xfrm>
          <a:off x="863111" y="1648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29,394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146540</xdr:rowOff>
    </xdr:from>
    <xdr:to>
      <xdr:col>6</xdr:col>
      <xdr:colOff>561975</xdr:colOff>
      <xdr:row>95</xdr:row>
      <xdr:rowOff>76690</xdr:rowOff>
    </xdr:to>
    <xdr:sp macro="" textlink="">
      <xdr:nvSpPr>
        <xdr:cNvPr id="256" name="円/楕円 255"/>
        <xdr:cNvSpPr/>
      </xdr:nvSpPr>
      <xdr:spPr>
        <a:xfrm>
          <a:off x="4584700" y="1626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169417</xdr:rowOff>
    </xdr:from>
    <xdr:ext cx="534377" cy="259045"/>
    <xdr:sp macro="" textlink="">
      <xdr:nvSpPr>
        <xdr:cNvPr id="257" name="衛生費該当値テキスト"/>
        <xdr:cNvSpPr txBox="1"/>
      </xdr:nvSpPr>
      <xdr:spPr>
        <a:xfrm>
          <a:off x="4686300" y="1611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33,235</a:t>
          </a:r>
          <a:endParaRPr kumimoji="1" lang="ja-JP" altLang="en-US" sz="1000" b="1">
            <a:solidFill>
              <a:srgbClr val="FF0000"/>
            </a:solidFill>
            <a:latin typeface="ＭＳ Ｐゴシック"/>
          </a:endParaRPr>
        </a:p>
      </xdr:txBody>
    </xdr:sp>
    <xdr:clientData/>
  </xdr:oneCellAnchor>
  <xdr:twoCellAnchor>
    <xdr:from>
      <xdr:col>5</xdr:col>
      <xdr:colOff>307975</xdr:colOff>
      <xdr:row>90</xdr:row>
      <xdr:rowOff>69501</xdr:rowOff>
    </xdr:from>
    <xdr:to>
      <xdr:col>5</xdr:col>
      <xdr:colOff>409575</xdr:colOff>
      <xdr:row>90</xdr:row>
      <xdr:rowOff>171101</xdr:rowOff>
    </xdr:to>
    <xdr:sp macro="" textlink="">
      <xdr:nvSpPr>
        <xdr:cNvPr id="258" name="円/楕円 257"/>
        <xdr:cNvSpPr/>
      </xdr:nvSpPr>
      <xdr:spPr>
        <a:xfrm>
          <a:off x="3746500" y="1550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89</xdr:row>
      <xdr:rowOff>16178</xdr:rowOff>
    </xdr:from>
    <xdr:ext cx="534377" cy="259045"/>
    <xdr:sp macro="" textlink="">
      <xdr:nvSpPr>
        <xdr:cNvPr id="259" name="テキスト ボックス 258"/>
        <xdr:cNvSpPr txBox="1"/>
      </xdr:nvSpPr>
      <xdr:spPr>
        <a:xfrm>
          <a:off x="3530111" y="1527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56,594</a:t>
          </a:r>
          <a:endParaRPr kumimoji="1" lang="ja-JP" altLang="en-US" sz="1000" b="1">
            <a:solidFill>
              <a:srgbClr val="FF0000"/>
            </a:solidFill>
            <a:latin typeface="ＭＳ Ｐゴシック"/>
          </a:endParaRPr>
        </a:p>
      </xdr:txBody>
    </xdr:sp>
    <xdr:clientData/>
  </xdr:oneCellAnchor>
  <xdr:twoCellAnchor>
    <xdr:from>
      <xdr:col>4</xdr:col>
      <xdr:colOff>104775</xdr:colOff>
      <xdr:row>91</xdr:row>
      <xdr:rowOff>123092</xdr:rowOff>
    </xdr:from>
    <xdr:to>
      <xdr:col>4</xdr:col>
      <xdr:colOff>206375</xdr:colOff>
      <xdr:row>92</xdr:row>
      <xdr:rowOff>53242</xdr:rowOff>
    </xdr:to>
    <xdr:sp macro="" textlink="">
      <xdr:nvSpPr>
        <xdr:cNvPr id="260" name="円/楕円 259"/>
        <xdr:cNvSpPr/>
      </xdr:nvSpPr>
      <xdr:spPr>
        <a:xfrm>
          <a:off x="2857500" y="1572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90</xdr:row>
      <xdr:rowOff>69769</xdr:rowOff>
    </xdr:from>
    <xdr:ext cx="534377" cy="259045"/>
    <xdr:sp macro="" textlink="">
      <xdr:nvSpPr>
        <xdr:cNvPr id="261" name="テキスト ボックス 260"/>
        <xdr:cNvSpPr txBox="1"/>
      </xdr:nvSpPr>
      <xdr:spPr>
        <a:xfrm>
          <a:off x="2641111" y="1550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49,703</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109702</xdr:rowOff>
    </xdr:from>
    <xdr:to>
      <xdr:col>3</xdr:col>
      <xdr:colOff>3175</xdr:colOff>
      <xdr:row>95</xdr:row>
      <xdr:rowOff>39852</xdr:rowOff>
    </xdr:to>
    <xdr:sp macro="" textlink="">
      <xdr:nvSpPr>
        <xdr:cNvPr id="262" name="円/楕円 261"/>
        <xdr:cNvSpPr/>
      </xdr:nvSpPr>
      <xdr:spPr>
        <a:xfrm>
          <a:off x="1968500" y="1622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56379</xdr:rowOff>
    </xdr:from>
    <xdr:ext cx="534377" cy="259045"/>
    <xdr:sp macro="" textlink="">
      <xdr:nvSpPr>
        <xdr:cNvPr id="263" name="テキスト ボックス 262"/>
        <xdr:cNvSpPr txBox="1"/>
      </xdr:nvSpPr>
      <xdr:spPr>
        <a:xfrm>
          <a:off x="1752111" y="1600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34,363</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52519</xdr:rowOff>
    </xdr:from>
    <xdr:to>
      <xdr:col>1</xdr:col>
      <xdr:colOff>485775</xdr:colOff>
      <xdr:row>95</xdr:row>
      <xdr:rowOff>154119</xdr:rowOff>
    </xdr:to>
    <xdr:sp macro="" textlink="">
      <xdr:nvSpPr>
        <xdr:cNvPr id="264" name="円/楕円 263"/>
        <xdr:cNvSpPr/>
      </xdr:nvSpPr>
      <xdr:spPr>
        <a:xfrm>
          <a:off x="1079500" y="1634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170646</xdr:rowOff>
    </xdr:from>
    <xdr:ext cx="534377" cy="259045"/>
    <xdr:sp macro="" textlink="">
      <xdr:nvSpPr>
        <xdr:cNvPr id="265" name="テキスト ボックス 264"/>
        <xdr:cNvSpPr txBox="1"/>
      </xdr:nvSpPr>
      <xdr:spPr>
        <a:xfrm>
          <a:off x="863111" y="1611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30,864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142443</xdr:rowOff>
    </xdr:from>
    <xdr:to>
      <xdr:col>15</xdr:col>
      <xdr:colOff>180340</xdr:colOff>
      <xdr:row>38</xdr:row>
      <xdr:rowOff>138329</xdr:rowOff>
    </xdr:to>
    <xdr:cxnSp macro="">
      <xdr:nvCxnSpPr>
        <xdr:cNvPr id="287" name="直線コネクタ 286"/>
        <xdr:cNvCxnSpPr/>
      </xdr:nvCxnSpPr>
      <xdr:spPr>
        <a:xfrm flipV="1">
          <a:off x="10475595" y="5285943"/>
          <a:ext cx="1270" cy="136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142156</xdr:rowOff>
    </xdr:from>
    <xdr:ext cx="249299" cy="259045"/>
    <xdr:sp macro="" textlink="">
      <xdr:nvSpPr>
        <xdr:cNvPr id="288" name="労働費最小値テキスト"/>
        <xdr:cNvSpPr txBox="1"/>
      </xdr:nvSpPr>
      <xdr:spPr>
        <a:xfrm>
          <a:off x="10528300" y="665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a:t>
          </a:r>
          <a:endParaRPr kumimoji="1" lang="ja-JP" altLang="en-US" sz="1000" b="1">
            <a:latin typeface="ＭＳ Ｐゴシック"/>
          </a:endParaRPr>
        </a:p>
      </xdr:txBody>
    </xdr:sp>
    <xdr:clientData/>
  </xdr:oneCellAnchor>
  <xdr:twoCellAnchor>
    <xdr:from>
      <xdr:col>15</xdr:col>
      <xdr:colOff>92075</xdr:colOff>
      <xdr:row>38</xdr:row>
      <xdr:rowOff>138329</xdr:rowOff>
    </xdr:from>
    <xdr:to>
      <xdr:col>15</xdr:col>
      <xdr:colOff>269875</xdr:colOff>
      <xdr:row>38</xdr:row>
      <xdr:rowOff>138329</xdr:rowOff>
    </xdr:to>
    <xdr:cxnSp macro="">
      <xdr:nvCxnSpPr>
        <xdr:cNvPr id="289" name="直線コネクタ 288"/>
        <xdr:cNvCxnSpPr/>
      </xdr:nvCxnSpPr>
      <xdr:spPr>
        <a:xfrm>
          <a:off x="10388600" y="665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89120</xdr:rowOff>
    </xdr:from>
    <xdr:ext cx="469744" cy="259045"/>
    <xdr:sp macro="" textlink="">
      <xdr:nvSpPr>
        <xdr:cNvPr id="290" name="労働費最大値テキスト"/>
        <xdr:cNvSpPr txBox="1"/>
      </xdr:nvSpPr>
      <xdr:spPr>
        <a:xfrm>
          <a:off x="10528300" y="506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2,994</a:t>
          </a:r>
          <a:endParaRPr kumimoji="1" lang="ja-JP" altLang="en-US" sz="1000" b="1">
            <a:latin typeface="ＭＳ Ｐゴシック"/>
          </a:endParaRPr>
        </a:p>
      </xdr:txBody>
    </xdr:sp>
    <xdr:clientData/>
  </xdr:oneCellAnchor>
  <xdr:twoCellAnchor>
    <xdr:from>
      <xdr:col>15</xdr:col>
      <xdr:colOff>92075</xdr:colOff>
      <xdr:row>30</xdr:row>
      <xdr:rowOff>142443</xdr:rowOff>
    </xdr:from>
    <xdr:to>
      <xdr:col>15</xdr:col>
      <xdr:colOff>269875</xdr:colOff>
      <xdr:row>30</xdr:row>
      <xdr:rowOff>142443</xdr:rowOff>
    </xdr:to>
    <xdr:cxnSp macro="">
      <xdr:nvCxnSpPr>
        <xdr:cNvPr id="291" name="直線コネクタ 290"/>
        <xdr:cNvCxnSpPr/>
      </xdr:nvCxnSpPr>
      <xdr:spPr>
        <a:xfrm>
          <a:off x="10388600" y="528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37744</xdr:rowOff>
    </xdr:from>
    <xdr:to>
      <xdr:col>15</xdr:col>
      <xdr:colOff>180975</xdr:colOff>
      <xdr:row>38</xdr:row>
      <xdr:rowOff>47346</xdr:rowOff>
    </xdr:to>
    <xdr:cxnSp macro="">
      <xdr:nvCxnSpPr>
        <xdr:cNvPr id="292" name="直線コネクタ 291"/>
        <xdr:cNvCxnSpPr/>
      </xdr:nvCxnSpPr>
      <xdr:spPr>
        <a:xfrm>
          <a:off x="9639300" y="6552844"/>
          <a:ext cx="838200" cy="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98061</xdr:rowOff>
    </xdr:from>
    <xdr:ext cx="378565" cy="259045"/>
    <xdr:sp macro="" textlink="">
      <xdr:nvSpPr>
        <xdr:cNvPr id="293" name="労働費平均値テキスト"/>
        <xdr:cNvSpPr txBox="1"/>
      </xdr:nvSpPr>
      <xdr:spPr>
        <a:xfrm>
          <a:off x="10528300" y="60988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780</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75184</xdr:rowOff>
    </xdr:from>
    <xdr:to>
      <xdr:col>15</xdr:col>
      <xdr:colOff>231775</xdr:colOff>
      <xdr:row>37</xdr:row>
      <xdr:rowOff>5334</xdr:rowOff>
    </xdr:to>
    <xdr:sp macro="" textlink="">
      <xdr:nvSpPr>
        <xdr:cNvPr id="294" name="フローチャート : 判断 293"/>
        <xdr:cNvSpPr/>
      </xdr:nvSpPr>
      <xdr:spPr>
        <a:xfrm>
          <a:off x="10426700" y="624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37744</xdr:rowOff>
    </xdr:from>
    <xdr:to>
      <xdr:col>14</xdr:col>
      <xdr:colOff>28575</xdr:colOff>
      <xdr:row>38</xdr:row>
      <xdr:rowOff>48260</xdr:rowOff>
    </xdr:to>
    <xdr:cxnSp macro="">
      <xdr:nvCxnSpPr>
        <xdr:cNvPr id="295" name="直線コネクタ 294"/>
        <xdr:cNvCxnSpPr/>
      </xdr:nvCxnSpPr>
      <xdr:spPr>
        <a:xfrm flipV="1">
          <a:off x="8750300" y="6552844"/>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134163</xdr:rowOff>
    </xdr:from>
    <xdr:to>
      <xdr:col>14</xdr:col>
      <xdr:colOff>79375</xdr:colOff>
      <xdr:row>37</xdr:row>
      <xdr:rowOff>64313</xdr:rowOff>
    </xdr:to>
    <xdr:sp macro="" textlink="">
      <xdr:nvSpPr>
        <xdr:cNvPr id="296" name="フローチャート : 判断 295"/>
        <xdr:cNvSpPr/>
      </xdr:nvSpPr>
      <xdr:spPr>
        <a:xfrm>
          <a:off x="9588500" y="63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80840</xdr:rowOff>
    </xdr:from>
    <xdr:ext cx="378565" cy="259045"/>
    <xdr:sp macro="" textlink="">
      <xdr:nvSpPr>
        <xdr:cNvPr id="297" name="テキスト ボックス 296"/>
        <xdr:cNvSpPr txBox="1"/>
      </xdr:nvSpPr>
      <xdr:spPr>
        <a:xfrm>
          <a:off x="9450017" y="6081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31344</xdr:rowOff>
    </xdr:from>
    <xdr:to>
      <xdr:col>12</xdr:col>
      <xdr:colOff>511175</xdr:colOff>
      <xdr:row>38</xdr:row>
      <xdr:rowOff>48260</xdr:rowOff>
    </xdr:to>
    <xdr:cxnSp macro="">
      <xdr:nvCxnSpPr>
        <xdr:cNvPr id="298" name="直線コネクタ 297"/>
        <xdr:cNvCxnSpPr/>
      </xdr:nvCxnSpPr>
      <xdr:spPr>
        <a:xfrm>
          <a:off x="7861300" y="6546444"/>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151536</xdr:rowOff>
    </xdr:from>
    <xdr:to>
      <xdr:col>12</xdr:col>
      <xdr:colOff>561975</xdr:colOff>
      <xdr:row>36</xdr:row>
      <xdr:rowOff>81686</xdr:rowOff>
    </xdr:to>
    <xdr:sp macro="" textlink="">
      <xdr:nvSpPr>
        <xdr:cNvPr id="299" name="フローチャート : 判断 298"/>
        <xdr:cNvSpPr/>
      </xdr:nvSpPr>
      <xdr:spPr>
        <a:xfrm>
          <a:off x="8699500" y="61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34</xdr:row>
      <xdr:rowOff>98213</xdr:rowOff>
    </xdr:from>
    <xdr:ext cx="378565" cy="259045"/>
    <xdr:sp macro="" textlink="">
      <xdr:nvSpPr>
        <xdr:cNvPr id="300" name="テキスト ボックス 299"/>
        <xdr:cNvSpPr txBox="1"/>
      </xdr:nvSpPr>
      <xdr:spPr>
        <a:xfrm>
          <a:off x="8561017" y="5927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30886</xdr:rowOff>
    </xdr:from>
    <xdr:to>
      <xdr:col>11</xdr:col>
      <xdr:colOff>307975</xdr:colOff>
      <xdr:row>38</xdr:row>
      <xdr:rowOff>31344</xdr:rowOff>
    </xdr:to>
    <xdr:cxnSp macro="">
      <xdr:nvCxnSpPr>
        <xdr:cNvPr id="301" name="直線コネクタ 300"/>
        <xdr:cNvCxnSpPr/>
      </xdr:nvCxnSpPr>
      <xdr:spPr>
        <a:xfrm>
          <a:off x="6972300" y="6374536"/>
          <a:ext cx="889000" cy="17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157937</xdr:rowOff>
    </xdr:from>
    <xdr:to>
      <xdr:col>11</xdr:col>
      <xdr:colOff>358775</xdr:colOff>
      <xdr:row>35</xdr:row>
      <xdr:rowOff>88087</xdr:rowOff>
    </xdr:to>
    <xdr:sp macro="" textlink="">
      <xdr:nvSpPr>
        <xdr:cNvPr id="302" name="フローチャート : 判断 301"/>
        <xdr:cNvSpPr/>
      </xdr:nvSpPr>
      <xdr:spPr>
        <a:xfrm>
          <a:off x="7810500" y="5987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104614</xdr:rowOff>
    </xdr:from>
    <xdr:ext cx="469744" cy="259045"/>
    <xdr:sp macro="" textlink="">
      <xdr:nvSpPr>
        <xdr:cNvPr id="303" name="テキスト ボックス 302"/>
        <xdr:cNvSpPr txBox="1"/>
      </xdr:nvSpPr>
      <xdr:spPr>
        <a:xfrm>
          <a:off x="7626427" y="5762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1,349</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77013</xdr:rowOff>
    </xdr:from>
    <xdr:to>
      <xdr:col>10</xdr:col>
      <xdr:colOff>155575</xdr:colOff>
      <xdr:row>35</xdr:row>
      <xdr:rowOff>7163</xdr:rowOff>
    </xdr:to>
    <xdr:sp macro="" textlink="">
      <xdr:nvSpPr>
        <xdr:cNvPr id="304" name="フローチャート : 判断 303"/>
        <xdr:cNvSpPr/>
      </xdr:nvSpPr>
      <xdr:spPr>
        <a:xfrm>
          <a:off x="6921500" y="590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23690</xdr:rowOff>
    </xdr:from>
    <xdr:ext cx="469744" cy="259045"/>
    <xdr:sp macro="" textlink="">
      <xdr:nvSpPr>
        <xdr:cNvPr id="305" name="テキスト ボックス 304"/>
        <xdr:cNvSpPr txBox="1"/>
      </xdr:nvSpPr>
      <xdr:spPr>
        <a:xfrm>
          <a:off x="6737427" y="5681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167996</xdr:rowOff>
    </xdr:from>
    <xdr:to>
      <xdr:col>15</xdr:col>
      <xdr:colOff>231775</xdr:colOff>
      <xdr:row>38</xdr:row>
      <xdr:rowOff>98146</xdr:rowOff>
    </xdr:to>
    <xdr:sp macro="" textlink="">
      <xdr:nvSpPr>
        <xdr:cNvPr id="311" name="円/楕円 310"/>
        <xdr:cNvSpPr/>
      </xdr:nvSpPr>
      <xdr:spPr>
        <a:xfrm>
          <a:off x="10426700" y="651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82923</xdr:rowOff>
    </xdr:from>
    <xdr:ext cx="378565" cy="259045"/>
    <xdr:sp macro="" textlink="">
      <xdr:nvSpPr>
        <xdr:cNvPr id="312" name="労働費該当値テキスト"/>
        <xdr:cNvSpPr txBox="1"/>
      </xdr:nvSpPr>
      <xdr:spPr>
        <a:xfrm>
          <a:off x="10528300" y="6426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158394</xdr:rowOff>
    </xdr:from>
    <xdr:to>
      <xdr:col>14</xdr:col>
      <xdr:colOff>79375</xdr:colOff>
      <xdr:row>38</xdr:row>
      <xdr:rowOff>88544</xdr:rowOff>
    </xdr:to>
    <xdr:sp macro="" textlink="">
      <xdr:nvSpPr>
        <xdr:cNvPr id="313" name="円/楕円 312"/>
        <xdr:cNvSpPr/>
      </xdr:nvSpPr>
      <xdr:spPr>
        <a:xfrm>
          <a:off x="9588500" y="650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79671</xdr:rowOff>
    </xdr:from>
    <xdr:ext cx="378565" cy="259045"/>
    <xdr:sp macro="" textlink="">
      <xdr:nvSpPr>
        <xdr:cNvPr id="314" name="テキスト ボックス 313"/>
        <xdr:cNvSpPr txBox="1"/>
      </xdr:nvSpPr>
      <xdr:spPr>
        <a:xfrm>
          <a:off x="9450017" y="6594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168910</xdr:rowOff>
    </xdr:from>
    <xdr:to>
      <xdr:col>12</xdr:col>
      <xdr:colOff>561975</xdr:colOff>
      <xdr:row>38</xdr:row>
      <xdr:rowOff>99060</xdr:rowOff>
    </xdr:to>
    <xdr:sp macro="" textlink="">
      <xdr:nvSpPr>
        <xdr:cNvPr id="315" name="円/楕円 314"/>
        <xdr:cNvSpPr/>
      </xdr:nvSpPr>
      <xdr:spPr>
        <a:xfrm>
          <a:off x="8699500" y="65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90187</xdr:rowOff>
    </xdr:from>
    <xdr:ext cx="378565" cy="259045"/>
    <xdr:sp macro="" textlink="">
      <xdr:nvSpPr>
        <xdr:cNvPr id="316" name="テキスト ボックス 315"/>
        <xdr:cNvSpPr txBox="1"/>
      </xdr:nvSpPr>
      <xdr:spPr>
        <a:xfrm>
          <a:off x="8561017"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151993</xdr:rowOff>
    </xdr:from>
    <xdr:to>
      <xdr:col>11</xdr:col>
      <xdr:colOff>358775</xdr:colOff>
      <xdr:row>38</xdr:row>
      <xdr:rowOff>82144</xdr:rowOff>
    </xdr:to>
    <xdr:sp macro="" textlink="">
      <xdr:nvSpPr>
        <xdr:cNvPr id="317" name="円/楕円 316"/>
        <xdr:cNvSpPr/>
      </xdr:nvSpPr>
      <xdr:spPr>
        <a:xfrm>
          <a:off x="7810500" y="64956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73271</xdr:rowOff>
    </xdr:from>
    <xdr:ext cx="378565" cy="259045"/>
    <xdr:sp macro="" textlink="">
      <xdr:nvSpPr>
        <xdr:cNvPr id="318" name="テキスト ボックス 317"/>
        <xdr:cNvSpPr txBox="1"/>
      </xdr:nvSpPr>
      <xdr:spPr>
        <a:xfrm>
          <a:off x="7672017" y="6588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151536</xdr:rowOff>
    </xdr:from>
    <xdr:to>
      <xdr:col>10</xdr:col>
      <xdr:colOff>155575</xdr:colOff>
      <xdr:row>37</xdr:row>
      <xdr:rowOff>81686</xdr:rowOff>
    </xdr:to>
    <xdr:sp macro="" textlink="">
      <xdr:nvSpPr>
        <xdr:cNvPr id="319" name="円/楕円 318"/>
        <xdr:cNvSpPr/>
      </xdr:nvSpPr>
      <xdr:spPr>
        <a:xfrm>
          <a:off x="6921500" y="632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37</xdr:row>
      <xdr:rowOff>72813</xdr:rowOff>
    </xdr:from>
    <xdr:ext cx="378565" cy="259045"/>
    <xdr:sp macro="" textlink="">
      <xdr:nvSpPr>
        <xdr:cNvPr id="320" name="テキスト ボックス 319"/>
        <xdr:cNvSpPr txBox="1"/>
      </xdr:nvSpPr>
      <xdr:spPr>
        <a:xfrm>
          <a:off x="6783017" y="6416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10,487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35577</xdr:rowOff>
    </xdr:from>
    <xdr:ext cx="467179" cy="259045"/>
    <xdr:sp macro="" textlink="">
      <xdr:nvSpPr>
        <xdr:cNvPr id="334" name="テキスト ボックス 333"/>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71806</xdr:rowOff>
    </xdr:from>
    <xdr:to>
      <xdr:col>15</xdr:col>
      <xdr:colOff>180340</xdr:colOff>
      <xdr:row>59</xdr:row>
      <xdr:rowOff>27229</xdr:rowOff>
    </xdr:to>
    <xdr:cxnSp macro="">
      <xdr:nvCxnSpPr>
        <xdr:cNvPr id="344" name="直線コネクタ 343"/>
        <xdr:cNvCxnSpPr/>
      </xdr:nvCxnSpPr>
      <xdr:spPr>
        <a:xfrm flipV="1">
          <a:off x="10475595" y="8815756"/>
          <a:ext cx="1270" cy="1327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31056</xdr:rowOff>
    </xdr:from>
    <xdr:ext cx="378565" cy="259045"/>
    <xdr:sp macro="" textlink="">
      <xdr:nvSpPr>
        <xdr:cNvPr id="345" name="農林水産業費最小値テキスト"/>
        <xdr:cNvSpPr txBox="1"/>
      </xdr:nvSpPr>
      <xdr:spPr>
        <a:xfrm>
          <a:off x="10528300" y="10146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a:t>
          </a:r>
          <a:endParaRPr kumimoji="1" lang="ja-JP" altLang="en-US" sz="1000" b="1">
            <a:latin typeface="ＭＳ Ｐゴシック"/>
          </a:endParaRPr>
        </a:p>
      </xdr:txBody>
    </xdr:sp>
    <xdr:clientData/>
  </xdr:oneCellAnchor>
  <xdr:twoCellAnchor>
    <xdr:from>
      <xdr:col>15</xdr:col>
      <xdr:colOff>92075</xdr:colOff>
      <xdr:row>59</xdr:row>
      <xdr:rowOff>27229</xdr:rowOff>
    </xdr:from>
    <xdr:to>
      <xdr:col>15</xdr:col>
      <xdr:colOff>269875</xdr:colOff>
      <xdr:row>59</xdr:row>
      <xdr:rowOff>27229</xdr:rowOff>
    </xdr:to>
    <xdr:cxnSp macro="">
      <xdr:nvCxnSpPr>
        <xdr:cNvPr id="346" name="直線コネクタ 345"/>
        <xdr:cNvCxnSpPr/>
      </xdr:nvCxnSpPr>
      <xdr:spPr>
        <a:xfrm>
          <a:off x="10388600" y="1014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18483</xdr:rowOff>
    </xdr:from>
    <xdr:ext cx="534377" cy="259045"/>
    <xdr:sp macro="" textlink="">
      <xdr:nvSpPr>
        <xdr:cNvPr id="347" name="農林水産業費最大値テキスト"/>
        <xdr:cNvSpPr txBox="1"/>
      </xdr:nvSpPr>
      <xdr:spPr>
        <a:xfrm>
          <a:off x="10528300" y="859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17,641</a:t>
          </a:r>
          <a:endParaRPr kumimoji="1" lang="ja-JP" altLang="en-US" sz="1000" b="1">
            <a:latin typeface="ＭＳ Ｐゴシック"/>
          </a:endParaRPr>
        </a:p>
      </xdr:txBody>
    </xdr:sp>
    <xdr:clientData/>
  </xdr:oneCellAnchor>
  <xdr:twoCellAnchor>
    <xdr:from>
      <xdr:col>15</xdr:col>
      <xdr:colOff>92075</xdr:colOff>
      <xdr:row>51</xdr:row>
      <xdr:rowOff>71806</xdr:rowOff>
    </xdr:from>
    <xdr:to>
      <xdr:col>15</xdr:col>
      <xdr:colOff>269875</xdr:colOff>
      <xdr:row>51</xdr:row>
      <xdr:rowOff>71806</xdr:rowOff>
    </xdr:to>
    <xdr:cxnSp macro="">
      <xdr:nvCxnSpPr>
        <xdr:cNvPr id="348" name="直線コネクタ 347"/>
        <xdr:cNvCxnSpPr/>
      </xdr:nvCxnSpPr>
      <xdr:spPr>
        <a:xfrm>
          <a:off x="10388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63957</xdr:rowOff>
    </xdr:from>
    <xdr:to>
      <xdr:col>15</xdr:col>
      <xdr:colOff>180975</xdr:colOff>
      <xdr:row>55</xdr:row>
      <xdr:rowOff>54737</xdr:rowOff>
    </xdr:to>
    <xdr:cxnSp macro="">
      <xdr:nvCxnSpPr>
        <xdr:cNvPr id="349" name="直線コネクタ 348"/>
        <xdr:cNvCxnSpPr/>
      </xdr:nvCxnSpPr>
      <xdr:spPr>
        <a:xfrm>
          <a:off x="9639300" y="9322257"/>
          <a:ext cx="838200" cy="1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99407</xdr:rowOff>
    </xdr:from>
    <xdr:ext cx="469744" cy="259045"/>
    <xdr:sp macro="" textlink="">
      <xdr:nvSpPr>
        <xdr:cNvPr id="350" name="農林水産業費平均値テキスト"/>
        <xdr:cNvSpPr txBox="1"/>
      </xdr:nvSpPr>
      <xdr:spPr>
        <a:xfrm>
          <a:off x="10528300" y="9872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2,829</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120980</xdr:rowOff>
    </xdr:from>
    <xdr:to>
      <xdr:col>15</xdr:col>
      <xdr:colOff>231775</xdr:colOff>
      <xdr:row>58</xdr:row>
      <xdr:rowOff>51130</xdr:rowOff>
    </xdr:to>
    <xdr:sp macro="" textlink="">
      <xdr:nvSpPr>
        <xdr:cNvPr id="351" name="フローチャート : 判断 350"/>
        <xdr:cNvSpPr/>
      </xdr:nvSpPr>
      <xdr:spPr>
        <a:xfrm>
          <a:off x="10426700" y="98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63957</xdr:rowOff>
    </xdr:from>
    <xdr:to>
      <xdr:col>14</xdr:col>
      <xdr:colOff>28575</xdr:colOff>
      <xdr:row>54</xdr:row>
      <xdr:rowOff>165227</xdr:rowOff>
    </xdr:to>
    <xdr:cxnSp macro="">
      <xdr:nvCxnSpPr>
        <xdr:cNvPr id="352" name="直線コネクタ 351"/>
        <xdr:cNvCxnSpPr/>
      </xdr:nvCxnSpPr>
      <xdr:spPr>
        <a:xfrm flipV="1">
          <a:off x="8750300" y="9322257"/>
          <a:ext cx="889000" cy="10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88747</xdr:rowOff>
    </xdr:from>
    <xdr:to>
      <xdr:col>14</xdr:col>
      <xdr:colOff>79375</xdr:colOff>
      <xdr:row>58</xdr:row>
      <xdr:rowOff>18897</xdr:rowOff>
    </xdr:to>
    <xdr:sp macro="" textlink="">
      <xdr:nvSpPr>
        <xdr:cNvPr id="353" name="フローチャート : 判断 352"/>
        <xdr:cNvSpPr/>
      </xdr:nvSpPr>
      <xdr:spPr>
        <a:xfrm>
          <a:off x="9588500" y="98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10024</xdr:rowOff>
    </xdr:from>
    <xdr:ext cx="469744" cy="259045"/>
    <xdr:sp macro="" textlink="">
      <xdr:nvSpPr>
        <xdr:cNvPr id="354" name="テキスト ボックス 353"/>
        <xdr:cNvSpPr txBox="1"/>
      </xdr:nvSpPr>
      <xdr:spPr>
        <a:xfrm>
          <a:off x="9404427" y="995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3,252</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149225</xdr:rowOff>
    </xdr:from>
    <xdr:to>
      <xdr:col>12</xdr:col>
      <xdr:colOff>511175</xdr:colOff>
      <xdr:row>54</xdr:row>
      <xdr:rowOff>165227</xdr:rowOff>
    </xdr:to>
    <xdr:cxnSp macro="">
      <xdr:nvCxnSpPr>
        <xdr:cNvPr id="355" name="直線コネクタ 354"/>
        <xdr:cNvCxnSpPr/>
      </xdr:nvCxnSpPr>
      <xdr:spPr>
        <a:xfrm>
          <a:off x="7861300" y="9407525"/>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116484</xdr:rowOff>
    </xdr:from>
    <xdr:to>
      <xdr:col>12</xdr:col>
      <xdr:colOff>561975</xdr:colOff>
      <xdr:row>57</xdr:row>
      <xdr:rowOff>46634</xdr:rowOff>
    </xdr:to>
    <xdr:sp macro="" textlink="">
      <xdr:nvSpPr>
        <xdr:cNvPr id="356" name="フローチャート : 判断 355"/>
        <xdr:cNvSpPr/>
      </xdr:nvSpPr>
      <xdr:spPr>
        <a:xfrm>
          <a:off x="8699500" y="971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57</xdr:row>
      <xdr:rowOff>37761</xdr:rowOff>
    </xdr:from>
    <xdr:ext cx="469744" cy="259045"/>
    <xdr:sp macro="" textlink="">
      <xdr:nvSpPr>
        <xdr:cNvPr id="357" name="テキスト ボックス 356"/>
        <xdr:cNvSpPr txBox="1"/>
      </xdr:nvSpPr>
      <xdr:spPr>
        <a:xfrm>
          <a:off x="8515427" y="981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5,138</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149225</xdr:rowOff>
    </xdr:from>
    <xdr:to>
      <xdr:col>11</xdr:col>
      <xdr:colOff>307975</xdr:colOff>
      <xdr:row>55</xdr:row>
      <xdr:rowOff>37287</xdr:rowOff>
    </xdr:to>
    <xdr:cxnSp macro="">
      <xdr:nvCxnSpPr>
        <xdr:cNvPr id="358" name="直線コネクタ 357"/>
        <xdr:cNvCxnSpPr/>
      </xdr:nvCxnSpPr>
      <xdr:spPr>
        <a:xfrm flipV="1">
          <a:off x="6972300" y="9407525"/>
          <a:ext cx="889000" cy="5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73203</xdr:rowOff>
    </xdr:from>
    <xdr:to>
      <xdr:col>11</xdr:col>
      <xdr:colOff>358775</xdr:colOff>
      <xdr:row>57</xdr:row>
      <xdr:rowOff>3353</xdr:rowOff>
    </xdr:to>
    <xdr:sp macro="" textlink="">
      <xdr:nvSpPr>
        <xdr:cNvPr id="359" name="フローチャート : 判断 358"/>
        <xdr:cNvSpPr/>
      </xdr:nvSpPr>
      <xdr:spPr>
        <a:xfrm>
          <a:off x="78105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56</xdr:row>
      <xdr:rowOff>165930</xdr:rowOff>
    </xdr:from>
    <xdr:ext cx="469744" cy="259045"/>
    <xdr:sp macro="" textlink="">
      <xdr:nvSpPr>
        <xdr:cNvPr id="360" name="テキスト ボックス 359"/>
        <xdr:cNvSpPr txBox="1"/>
      </xdr:nvSpPr>
      <xdr:spPr>
        <a:xfrm>
          <a:off x="7626427" y="9767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115875</xdr:rowOff>
    </xdr:from>
    <xdr:to>
      <xdr:col>10</xdr:col>
      <xdr:colOff>155575</xdr:colOff>
      <xdr:row>57</xdr:row>
      <xdr:rowOff>46025</xdr:rowOff>
    </xdr:to>
    <xdr:sp macro="" textlink="">
      <xdr:nvSpPr>
        <xdr:cNvPr id="361" name="フローチャート : 判断 360"/>
        <xdr:cNvSpPr/>
      </xdr:nvSpPr>
      <xdr:spPr>
        <a:xfrm>
          <a:off x="6921500" y="971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37152</xdr:rowOff>
    </xdr:from>
    <xdr:ext cx="469744" cy="259045"/>
    <xdr:sp macro="" textlink="">
      <xdr:nvSpPr>
        <xdr:cNvPr id="362" name="テキスト ボックス 361"/>
        <xdr:cNvSpPr txBox="1"/>
      </xdr:nvSpPr>
      <xdr:spPr>
        <a:xfrm>
          <a:off x="6737427" y="9809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3937</xdr:rowOff>
    </xdr:from>
    <xdr:to>
      <xdr:col>15</xdr:col>
      <xdr:colOff>231775</xdr:colOff>
      <xdr:row>55</xdr:row>
      <xdr:rowOff>105537</xdr:rowOff>
    </xdr:to>
    <xdr:sp macro="" textlink="">
      <xdr:nvSpPr>
        <xdr:cNvPr id="368" name="円/楕円 367"/>
        <xdr:cNvSpPr/>
      </xdr:nvSpPr>
      <xdr:spPr>
        <a:xfrm>
          <a:off x="10426700" y="943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26814</xdr:rowOff>
    </xdr:from>
    <xdr:ext cx="469744" cy="259045"/>
    <xdr:sp macro="" textlink="">
      <xdr:nvSpPr>
        <xdr:cNvPr id="369" name="農林水産業費該当値テキスト"/>
        <xdr:cNvSpPr txBox="1"/>
      </xdr:nvSpPr>
      <xdr:spPr>
        <a:xfrm>
          <a:off x="10528300" y="928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8,865</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13157</xdr:rowOff>
    </xdr:from>
    <xdr:to>
      <xdr:col>14</xdr:col>
      <xdr:colOff>79375</xdr:colOff>
      <xdr:row>54</xdr:row>
      <xdr:rowOff>114757</xdr:rowOff>
    </xdr:to>
    <xdr:sp macro="" textlink="">
      <xdr:nvSpPr>
        <xdr:cNvPr id="370" name="円/楕円 369"/>
        <xdr:cNvSpPr/>
      </xdr:nvSpPr>
      <xdr:spPr>
        <a:xfrm>
          <a:off x="9588500" y="927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52</xdr:row>
      <xdr:rowOff>131284</xdr:rowOff>
    </xdr:from>
    <xdr:ext cx="534377" cy="259045"/>
    <xdr:sp macro="" textlink="">
      <xdr:nvSpPr>
        <xdr:cNvPr id="371" name="テキスト ボックス 370"/>
        <xdr:cNvSpPr txBox="1"/>
      </xdr:nvSpPr>
      <xdr:spPr>
        <a:xfrm>
          <a:off x="9372111" y="904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10,994</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114427</xdr:rowOff>
    </xdr:from>
    <xdr:to>
      <xdr:col>12</xdr:col>
      <xdr:colOff>561975</xdr:colOff>
      <xdr:row>55</xdr:row>
      <xdr:rowOff>44577</xdr:rowOff>
    </xdr:to>
    <xdr:sp macro="" textlink="">
      <xdr:nvSpPr>
        <xdr:cNvPr id="372" name="円/楕円 371"/>
        <xdr:cNvSpPr/>
      </xdr:nvSpPr>
      <xdr:spPr>
        <a:xfrm>
          <a:off x="8699500" y="937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53</xdr:row>
      <xdr:rowOff>61104</xdr:rowOff>
    </xdr:from>
    <xdr:ext cx="469744" cy="259045"/>
    <xdr:sp macro="" textlink="">
      <xdr:nvSpPr>
        <xdr:cNvPr id="373" name="テキスト ボックス 372"/>
        <xdr:cNvSpPr txBox="1"/>
      </xdr:nvSpPr>
      <xdr:spPr>
        <a:xfrm>
          <a:off x="8515427" y="9147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9,665</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98425</xdr:rowOff>
    </xdr:from>
    <xdr:to>
      <xdr:col>11</xdr:col>
      <xdr:colOff>358775</xdr:colOff>
      <xdr:row>55</xdr:row>
      <xdr:rowOff>28575</xdr:rowOff>
    </xdr:to>
    <xdr:sp macro="" textlink="">
      <xdr:nvSpPr>
        <xdr:cNvPr id="374" name="円/楕円 373"/>
        <xdr:cNvSpPr/>
      </xdr:nvSpPr>
      <xdr:spPr>
        <a:xfrm>
          <a:off x="7810500" y="935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53</xdr:row>
      <xdr:rowOff>45102</xdr:rowOff>
    </xdr:from>
    <xdr:ext cx="469744" cy="259045"/>
    <xdr:sp macro="" textlink="">
      <xdr:nvSpPr>
        <xdr:cNvPr id="375" name="テキスト ボックス 374"/>
        <xdr:cNvSpPr txBox="1"/>
      </xdr:nvSpPr>
      <xdr:spPr>
        <a:xfrm>
          <a:off x="7626427" y="913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9,875</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157937</xdr:rowOff>
    </xdr:from>
    <xdr:to>
      <xdr:col>10</xdr:col>
      <xdr:colOff>155575</xdr:colOff>
      <xdr:row>55</xdr:row>
      <xdr:rowOff>88087</xdr:rowOff>
    </xdr:to>
    <xdr:sp macro="" textlink="">
      <xdr:nvSpPr>
        <xdr:cNvPr id="376" name="円/楕円 375"/>
        <xdr:cNvSpPr/>
      </xdr:nvSpPr>
      <xdr:spPr>
        <a:xfrm>
          <a:off x="6921500" y="941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53</xdr:row>
      <xdr:rowOff>104614</xdr:rowOff>
    </xdr:from>
    <xdr:ext cx="469744" cy="259045"/>
    <xdr:sp macro="" textlink="">
      <xdr:nvSpPr>
        <xdr:cNvPr id="377" name="テキスト ボックス 376"/>
        <xdr:cNvSpPr txBox="1"/>
      </xdr:nvSpPr>
      <xdr:spPr>
        <a:xfrm>
          <a:off x="6737427" y="9191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9,094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142519</xdr:rowOff>
    </xdr:from>
    <xdr:to>
      <xdr:col>15</xdr:col>
      <xdr:colOff>180340</xdr:colOff>
      <xdr:row>79</xdr:row>
      <xdr:rowOff>10161</xdr:rowOff>
    </xdr:to>
    <xdr:cxnSp macro="">
      <xdr:nvCxnSpPr>
        <xdr:cNvPr id="401" name="直線コネクタ 400"/>
        <xdr:cNvCxnSpPr/>
      </xdr:nvCxnSpPr>
      <xdr:spPr>
        <a:xfrm flipV="1">
          <a:off x="10475595" y="12144019"/>
          <a:ext cx="1270" cy="1410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13988</xdr:rowOff>
    </xdr:from>
    <xdr:ext cx="378565" cy="259045"/>
    <xdr:sp macro="" textlink="">
      <xdr:nvSpPr>
        <xdr:cNvPr id="402" name="商工費最小値テキスト"/>
        <xdr:cNvSpPr txBox="1"/>
      </xdr:nvSpPr>
      <xdr:spPr>
        <a:xfrm>
          <a:off x="10528300" y="13558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15</xdr:col>
      <xdr:colOff>92075</xdr:colOff>
      <xdr:row>79</xdr:row>
      <xdr:rowOff>10161</xdr:rowOff>
    </xdr:from>
    <xdr:to>
      <xdr:col>15</xdr:col>
      <xdr:colOff>269875</xdr:colOff>
      <xdr:row>79</xdr:row>
      <xdr:rowOff>10161</xdr:rowOff>
    </xdr:to>
    <xdr:cxnSp macro="">
      <xdr:nvCxnSpPr>
        <xdr:cNvPr id="403" name="直線コネクタ 402"/>
        <xdr:cNvCxnSpPr/>
      </xdr:nvCxnSpPr>
      <xdr:spPr>
        <a:xfrm>
          <a:off x="10388600" y="1355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89196</xdr:rowOff>
    </xdr:from>
    <xdr:ext cx="534377" cy="259045"/>
    <xdr:sp macro="" textlink="">
      <xdr:nvSpPr>
        <xdr:cNvPr id="404" name="商工費最大値テキスト"/>
        <xdr:cNvSpPr txBox="1"/>
      </xdr:nvSpPr>
      <xdr:spPr>
        <a:xfrm>
          <a:off x="10528300" y="1191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37,926</a:t>
          </a:r>
          <a:endParaRPr kumimoji="1" lang="ja-JP" altLang="en-US" sz="1000" b="1">
            <a:latin typeface="ＭＳ Ｐゴシック"/>
          </a:endParaRPr>
        </a:p>
      </xdr:txBody>
    </xdr:sp>
    <xdr:clientData/>
  </xdr:oneCellAnchor>
  <xdr:twoCellAnchor>
    <xdr:from>
      <xdr:col>15</xdr:col>
      <xdr:colOff>92075</xdr:colOff>
      <xdr:row>70</xdr:row>
      <xdr:rowOff>142519</xdr:rowOff>
    </xdr:from>
    <xdr:to>
      <xdr:col>15</xdr:col>
      <xdr:colOff>269875</xdr:colOff>
      <xdr:row>70</xdr:row>
      <xdr:rowOff>142519</xdr:rowOff>
    </xdr:to>
    <xdr:cxnSp macro="">
      <xdr:nvCxnSpPr>
        <xdr:cNvPr id="405" name="直線コネクタ 404"/>
        <xdr:cNvCxnSpPr/>
      </xdr:nvCxnSpPr>
      <xdr:spPr>
        <a:xfrm>
          <a:off x="10388600" y="12144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158483</xdr:rowOff>
    </xdr:from>
    <xdr:to>
      <xdr:col>15</xdr:col>
      <xdr:colOff>180975</xdr:colOff>
      <xdr:row>78</xdr:row>
      <xdr:rowOff>65748</xdr:rowOff>
    </xdr:to>
    <xdr:cxnSp macro="">
      <xdr:nvCxnSpPr>
        <xdr:cNvPr id="406" name="直線コネクタ 405"/>
        <xdr:cNvCxnSpPr/>
      </xdr:nvCxnSpPr>
      <xdr:spPr>
        <a:xfrm>
          <a:off x="9639300" y="13360133"/>
          <a:ext cx="838200" cy="7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161535</xdr:rowOff>
    </xdr:from>
    <xdr:ext cx="469744" cy="259045"/>
    <xdr:sp macro="" textlink="">
      <xdr:nvSpPr>
        <xdr:cNvPr id="407" name="商工費平均値テキスト"/>
        <xdr:cNvSpPr txBox="1"/>
      </xdr:nvSpPr>
      <xdr:spPr>
        <a:xfrm>
          <a:off x="10528300" y="13191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5,194</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138658</xdr:rowOff>
    </xdr:from>
    <xdr:to>
      <xdr:col>15</xdr:col>
      <xdr:colOff>231775</xdr:colOff>
      <xdr:row>78</xdr:row>
      <xdr:rowOff>68808</xdr:rowOff>
    </xdr:to>
    <xdr:sp macro="" textlink="">
      <xdr:nvSpPr>
        <xdr:cNvPr id="408" name="フローチャート : 判断 407"/>
        <xdr:cNvSpPr/>
      </xdr:nvSpPr>
      <xdr:spPr>
        <a:xfrm>
          <a:off x="10426700" y="1334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158483</xdr:rowOff>
    </xdr:from>
    <xdr:to>
      <xdr:col>14</xdr:col>
      <xdr:colOff>28575</xdr:colOff>
      <xdr:row>78</xdr:row>
      <xdr:rowOff>69101</xdr:rowOff>
    </xdr:to>
    <xdr:cxnSp macro="">
      <xdr:nvCxnSpPr>
        <xdr:cNvPr id="409" name="直線コネクタ 408"/>
        <xdr:cNvCxnSpPr/>
      </xdr:nvCxnSpPr>
      <xdr:spPr>
        <a:xfrm flipV="1">
          <a:off x="8750300" y="13360133"/>
          <a:ext cx="889000" cy="8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65278</xdr:rowOff>
    </xdr:from>
    <xdr:to>
      <xdr:col>14</xdr:col>
      <xdr:colOff>79375</xdr:colOff>
      <xdr:row>77</xdr:row>
      <xdr:rowOff>166878</xdr:rowOff>
    </xdr:to>
    <xdr:sp macro="" textlink="">
      <xdr:nvSpPr>
        <xdr:cNvPr id="410" name="フローチャート : 判断 409"/>
        <xdr:cNvSpPr/>
      </xdr:nvSpPr>
      <xdr:spPr>
        <a:xfrm>
          <a:off x="9588500" y="1326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11955</xdr:rowOff>
    </xdr:from>
    <xdr:ext cx="469744" cy="259045"/>
    <xdr:sp macro="" textlink="">
      <xdr:nvSpPr>
        <xdr:cNvPr id="411" name="テキスト ボックス 410"/>
        <xdr:cNvSpPr txBox="1"/>
      </xdr:nvSpPr>
      <xdr:spPr>
        <a:xfrm>
          <a:off x="9404427" y="1304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7,120</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15951</xdr:rowOff>
    </xdr:from>
    <xdr:to>
      <xdr:col>12</xdr:col>
      <xdr:colOff>511175</xdr:colOff>
      <xdr:row>78</xdr:row>
      <xdr:rowOff>69101</xdr:rowOff>
    </xdr:to>
    <xdr:cxnSp macro="">
      <xdr:nvCxnSpPr>
        <xdr:cNvPr id="412" name="直線コネクタ 411"/>
        <xdr:cNvCxnSpPr/>
      </xdr:nvCxnSpPr>
      <xdr:spPr>
        <a:xfrm>
          <a:off x="7861300" y="13389051"/>
          <a:ext cx="889000" cy="5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19177</xdr:rowOff>
    </xdr:from>
    <xdr:to>
      <xdr:col>12</xdr:col>
      <xdr:colOff>561975</xdr:colOff>
      <xdr:row>77</xdr:row>
      <xdr:rowOff>120777</xdr:rowOff>
    </xdr:to>
    <xdr:sp macro="" textlink="">
      <xdr:nvSpPr>
        <xdr:cNvPr id="413" name="フローチャート : 判断 412"/>
        <xdr:cNvSpPr/>
      </xdr:nvSpPr>
      <xdr:spPr>
        <a:xfrm>
          <a:off x="8699500" y="1322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137304</xdr:rowOff>
    </xdr:from>
    <xdr:ext cx="469744" cy="259045"/>
    <xdr:sp macro="" textlink="">
      <xdr:nvSpPr>
        <xdr:cNvPr id="414" name="テキスト ボックス 413"/>
        <xdr:cNvSpPr txBox="1"/>
      </xdr:nvSpPr>
      <xdr:spPr>
        <a:xfrm>
          <a:off x="8515427" y="1299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15951</xdr:rowOff>
    </xdr:from>
    <xdr:to>
      <xdr:col>11</xdr:col>
      <xdr:colOff>307975</xdr:colOff>
      <xdr:row>78</xdr:row>
      <xdr:rowOff>28372</xdr:rowOff>
    </xdr:to>
    <xdr:cxnSp macro="">
      <xdr:nvCxnSpPr>
        <xdr:cNvPr id="415" name="直線コネクタ 414"/>
        <xdr:cNvCxnSpPr/>
      </xdr:nvCxnSpPr>
      <xdr:spPr>
        <a:xfrm flipV="1">
          <a:off x="6972300" y="13389051"/>
          <a:ext cx="88900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31217</xdr:rowOff>
    </xdr:from>
    <xdr:to>
      <xdr:col>11</xdr:col>
      <xdr:colOff>358775</xdr:colOff>
      <xdr:row>77</xdr:row>
      <xdr:rowOff>132817</xdr:rowOff>
    </xdr:to>
    <xdr:sp macro="" textlink="">
      <xdr:nvSpPr>
        <xdr:cNvPr id="416" name="フローチャート : 判断 415"/>
        <xdr:cNvSpPr/>
      </xdr:nvSpPr>
      <xdr:spPr>
        <a:xfrm>
          <a:off x="7810500" y="132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149344</xdr:rowOff>
    </xdr:from>
    <xdr:ext cx="469744" cy="259045"/>
    <xdr:sp macro="" textlink="">
      <xdr:nvSpPr>
        <xdr:cNvPr id="417" name="テキスト ボックス 416"/>
        <xdr:cNvSpPr txBox="1"/>
      </xdr:nvSpPr>
      <xdr:spPr>
        <a:xfrm>
          <a:off x="7626427" y="1300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8,014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36664</xdr:rowOff>
    </xdr:from>
    <xdr:to>
      <xdr:col>10</xdr:col>
      <xdr:colOff>155575</xdr:colOff>
      <xdr:row>77</xdr:row>
      <xdr:rowOff>138264</xdr:rowOff>
    </xdr:to>
    <xdr:sp macro="" textlink="">
      <xdr:nvSpPr>
        <xdr:cNvPr id="418" name="フローチャート : 判断 417"/>
        <xdr:cNvSpPr/>
      </xdr:nvSpPr>
      <xdr:spPr>
        <a:xfrm>
          <a:off x="6921500" y="1323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154791</xdr:rowOff>
    </xdr:from>
    <xdr:ext cx="469744" cy="259045"/>
    <xdr:sp macro="" textlink="">
      <xdr:nvSpPr>
        <xdr:cNvPr id="419" name="テキスト ボックス 418"/>
        <xdr:cNvSpPr txBox="1"/>
      </xdr:nvSpPr>
      <xdr:spPr>
        <a:xfrm>
          <a:off x="6737427" y="1301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14948</xdr:rowOff>
    </xdr:from>
    <xdr:to>
      <xdr:col>15</xdr:col>
      <xdr:colOff>231775</xdr:colOff>
      <xdr:row>78</xdr:row>
      <xdr:rowOff>116548</xdr:rowOff>
    </xdr:to>
    <xdr:sp macro="" textlink="">
      <xdr:nvSpPr>
        <xdr:cNvPr id="425" name="円/楕円 424"/>
        <xdr:cNvSpPr/>
      </xdr:nvSpPr>
      <xdr:spPr>
        <a:xfrm>
          <a:off x="10426700" y="1338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117086</xdr:rowOff>
    </xdr:from>
    <xdr:ext cx="469744" cy="259045"/>
    <xdr:sp macro="" textlink="">
      <xdr:nvSpPr>
        <xdr:cNvPr id="426" name="商工費該当値テキスト"/>
        <xdr:cNvSpPr txBox="1"/>
      </xdr:nvSpPr>
      <xdr:spPr>
        <a:xfrm>
          <a:off x="10528300" y="1331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3,941</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107683</xdr:rowOff>
    </xdr:from>
    <xdr:to>
      <xdr:col>14</xdr:col>
      <xdr:colOff>79375</xdr:colOff>
      <xdr:row>78</xdr:row>
      <xdr:rowOff>37833</xdr:rowOff>
    </xdr:to>
    <xdr:sp macro="" textlink="">
      <xdr:nvSpPr>
        <xdr:cNvPr id="427" name="円/楕円 426"/>
        <xdr:cNvSpPr/>
      </xdr:nvSpPr>
      <xdr:spPr>
        <a:xfrm>
          <a:off x="9588500" y="1330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28960</xdr:rowOff>
    </xdr:from>
    <xdr:ext cx="469744" cy="259045"/>
    <xdr:sp macro="" textlink="">
      <xdr:nvSpPr>
        <xdr:cNvPr id="428" name="テキスト ボックス 427"/>
        <xdr:cNvSpPr txBox="1"/>
      </xdr:nvSpPr>
      <xdr:spPr>
        <a:xfrm>
          <a:off x="9404427" y="13402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18301</xdr:rowOff>
    </xdr:from>
    <xdr:to>
      <xdr:col>12</xdr:col>
      <xdr:colOff>561975</xdr:colOff>
      <xdr:row>78</xdr:row>
      <xdr:rowOff>119901</xdr:rowOff>
    </xdr:to>
    <xdr:sp macro="" textlink="">
      <xdr:nvSpPr>
        <xdr:cNvPr id="429" name="円/楕円 428"/>
        <xdr:cNvSpPr/>
      </xdr:nvSpPr>
      <xdr:spPr>
        <a:xfrm>
          <a:off x="8699500" y="1339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111028</xdr:rowOff>
    </xdr:from>
    <xdr:ext cx="469744" cy="259045"/>
    <xdr:sp macro="" textlink="">
      <xdr:nvSpPr>
        <xdr:cNvPr id="430" name="テキスト ボックス 429"/>
        <xdr:cNvSpPr txBox="1"/>
      </xdr:nvSpPr>
      <xdr:spPr>
        <a:xfrm>
          <a:off x="8515427" y="1348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3,853</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136601</xdr:rowOff>
    </xdr:from>
    <xdr:to>
      <xdr:col>11</xdr:col>
      <xdr:colOff>358775</xdr:colOff>
      <xdr:row>78</xdr:row>
      <xdr:rowOff>66751</xdr:rowOff>
    </xdr:to>
    <xdr:sp macro="" textlink="">
      <xdr:nvSpPr>
        <xdr:cNvPr id="431" name="円/楕円 430"/>
        <xdr:cNvSpPr/>
      </xdr:nvSpPr>
      <xdr:spPr>
        <a:xfrm>
          <a:off x="7810500" y="1333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57878</xdr:rowOff>
    </xdr:from>
    <xdr:ext cx="469744" cy="259045"/>
    <xdr:sp macro="" textlink="">
      <xdr:nvSpPr>
        <xdr:cNvPr id="432" name="テキスト ボックス 431"/>
        <xdr:cNvSpPr txBox="1"/>
      </xdr:nvSpPr>
      <xdr:spPr>
        <a:xfrm>
          <a:off x="7626427" y="1343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5,248</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149022</xdr:rowOff>
    </xdr:from>
    <xdr:to>
      <xdr:col>10</xdr:col>
      <xdr:colOff>155575</xdr:colOff>
      <xdr:row>78</xdr:row>
      <xdr:rowOff>79172</xdr:rowOff>
    </xdr:to>
    <xdr:sp macro="" textlink="">
      <xdr:nvSpPr>
        <xdr:cNvPr id="433" name="円/楕円 432"/>
        <xdr:cNvSpPr/>
      </xdr:nvSpPr>
      <xdr:spPr>
        <a:xfrm>
          <a:off x="6921500" y="1335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70299</xdr:rowOff>
    </xdr:from>
    <xdr:ext cx="469744" cy="259045"/>
    <xdr:sp macro="" textlink="">
      <xdr:nvSpPr>
        <xdr:cNvPr id="434" name="テキスト ボックス 433"/>
        <xdr:cNvSpPr txBox="1"/>
      </xdr:nvSpPr>
      <xdr:spPr>
        <a:xfrm>
          <a:off x="6737427" y="1344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41,641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47" name="テキスト ボックス 446"/>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49" name="テキスト ボックス 44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51" name="テキスト ボックス 45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53" name="テキスト ボックス 452"/>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96152</xdr:rowOff>
    </xdr:from>
    <xdr:to>
      <xdr:col>15</xdr:col>
      <xdr:colOff>180340</xdr:colOff>
      <xdr:row>99</xdr:row>
      <xdr:rowOff>48626</xdr:rowOff>
    </xdr:to>
    <xdr:cxnSp macro="">
      <xdr:nvCxnSpPr>
        <xdr:cNvPr id="457" name="直線コネクタ 456"/>
        <xdr:cNvCxnSpPr/>
      </xdr:nvCxnSpPr>
      <xdr:spPr>
        <a:xfrm flipV="1">
          <a:off x="10475595" y="15869552"/>
          <a:ext cx="1270" cy="115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52453</xdr:rowOff>
    </xdr:from>
    <xdr:ext cx="534377" cy="259045"/>
    <xdr:sp macro="" textlink="">
      <xdr:nvSpPr>
        <xdr:cNvPr id="458" name="土木費最小値テキスト"/>
        <xdr:cNvSpPr txBox="1"/>
      </xdr:nvSpPr>
      <xdr:spPr>
        <a:xfrm>
          <a:off x="10528300" y="1702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16,484</a:t>
          </a:r>
          <a:endParaRPr kumimoji="1" lang="ja-JP" altLang="en-US" sz="1000" b="1">
            <a:latin typeface="ＭＳ Ｐゴシック"/>
          </a:endParaRPr>
        </a:p>
      </xdr:txBody>
    </xdr:sp>
    <xdr:clientData/>
  </xdr:oneCellAnchor>
  <xdr:twoCellAnchor>
    <xdr:from>
      <xdr:col>15</xdr:col>
      <xdr:colOff>92075</xdr:colOff>
      <xdr:row>99</xdr:row>
      <xdr:rowOff>48626</xdr:rowOff>
    </xdr:from>
    <xdr:to>
      <xdr:col>15</xdr:col>
      <xdr:colOff>269875</xdr:colOff>
      <xdr:row>99</xdr:row>
      <xdr:rowOff>48626</xdr:rowOff>
    </xdr:to>
    <xdr:cxnSp macro="">
      <xdr:nvCxnSpPr>
        <xdr:cNvPr id="459" name="直線コネクタ 458"/>
        <xdr:cNvCxnSpPr/>
      </xdr:nvCxnSpPr>
      <xdr:spPr>
        <a:xfrm>
          <a:off x="10388600" y="1702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42829</xdr:rowOff>
    </xdr:from>
    <xdr:ext cx="534377" cy="259045"/>
    <xdr:sp macro="" textlink="">
      <xdr:nvSpPr>
        <xdr:cNvPr id="460" name="土木費最大値テキスト"/>
        <xdr:cNvSpPr txBox="1"/>
      </xdr:nvSpPr>
      <xdr:spPr>
        <a:xfrm>
          <a:off x="10528300" y="1564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66,905</a:t>
          </a:r>
          <a:endParaRPr kumimoji="1" lang="ja-JP" altLang="en-US" sz="1000" b="1">
            <a:latin typeface="ＭＳ Ｐゴシック"/>
          </a:endParaRPr>
        </a:p>
      </xdr:txBody>
    </xdr:sp>
    <xdr:clientData/>
  </xdr:oneCellAnchor>
  <xdr:twoCellAnchor>
    <xdr:from>
      <xdr:col>15</xdr:col>
      <xdr:colOff>92075</xdr:colOff>
      <xdr:row>92</xdr:row>
      <xdr:rowOff>96152</xdr:rowOff>
    </xdr:from>
    <xdr:to>
      <xdr:col>15</xdr:col>
      <xdr:colOff>269875</xdr:colOff>
      <xdr:row>92</xdr:row>
      <xdr:rowOff>96152</xdr:rowOff>
    </xdr:to>
    <xdr:cxnSp macro="">
      <xdr:nvCxnSpPr>
        <xdr:cNvPr id="461" name="直線コネクタ 460"/>
        <xdr:cNvCxnSpPr/>
      </xdr:nvCxnSpPr>
      <xdr:spPr>
        <a:xfrm>
          <a:off x="10388600" y="1586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170607</xdr:rowOff>
    </xdr:from>
    <xdr:to>
      <xdr:col>15</xdr:col>
      <xdr:colOff>180975</xdr:colOff>
      <xdr:row>95</xdr:row>
      <xdr:rowOff>4643</xdr:rowOff>
    </xdr:to>
    <xdr:cxnSp macro="">
      <xdr:nvCxnSpPr>
        <xdr:cNvPr id="462" name="直線コネクタ 461"/>
        <xdr:cNvCxnSpPr/>
      </xdr:nvCxnSpPr>
      <xdr:spPr>
        <a:xfrm flipV="1">
          <a:off x="9639300" y="16286907"/>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39369</xdr:rowOff>
    </xdr:from>
    <xdr:ext cx="534377" cy="259045"/>
    <xdr:sp macro="" textlink="">
      <xdr:nvSpPr>
        <xdr:cNvPr id="463" name="土木費平均値テキスト"/>
        <xdr:cNvSpPr txBox="1"/>
      </xdr:nvSpPr>
      <xdr:spPr>
        <a:xfrm>
          <a:off x="10528300" y="16498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36,223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60942</xdr:rowOff>
    </xdr:from>
    <xdr:to>
      <xdr:col>15</xdr:col>
      <xdr:colOff>231775</xdr:colOff>
      <xdr:row>96</xdr:row>
      <xdr:rowOff>162542</xdr:rowOff>
    </xdr:to>
    <xdr:sp macro="" textlink="">
      <xdr:nvSpPr>
        <xdr:cNvPr id="464" name="フローチャート : 判断 463"/>
        <xdr:cNvSpPr/>
      </xdr:nvSpPr>
      <xdr:spPr>
        <a:xfrm>
          <a:off x="10426700" y="1652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4643</xdr:rowOff>
    </xdr:from>
    <xdr:to>
      <xdr:col>14</xdr:col>
      <xdr:colOff>28575</xdr:colOff>
      <xdr:row>95</xdr:row>
      <xdr:rowOff>39779</xdr:rowOff>
    </xdr:to>
    <xdr:cxnSp macro="">
      <xdr:nvCxnSpPr>
        <xdr:cNvPr id="465" name="直線コネクタ 464"/>
        <xdr:cNvCxnSpPr/>
      </xdr:nvCxnSpPr>
      <xdr:spPr>
        <a:xfrm flipV="1">
          <a:off x="8750300" y="16292393"/>
          <a:ext cx="889000" cy="3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29008</xdr:rowOff>
    </xdr:from>
    <xdr:to>
      <xdr:col>14</xdr:col>
      <xdr:colOff>79375</xdr:colOff>
      <xdr:row>96</xdr:row>
      <xdr:rowOff>130608</xdr:rowOff>
    </xdr:to>
    <xdr:sp macro="" textlink="">
      <xdr:nvSpPr>
        <xdr:cNvPr id="466" name="フローチャート : 判断 465"/>
        <xdr:cNvSpPr/>
      </xdr:nvSpPr>
      <xdr:spPr>
        <a:xfrm>
          <a:off x="9588500" y="1648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121735</xdr:rowOff>
    </xdr:from>
    <xdr:ext cx="534377" cy="259045"/>
    <xdr:sp macro="" textlink="">
      <xdr:nvSpPr>
        <xdr:cNvPr id="467" name="テキスト ボックス 466"/>
        <xdr:cNvSpPr txBox="1"/>
      </xdr:nvSpPr>
      <xdr:spPr>
        <a:xfrm>
          <a:off x="9372111" y="1658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37,620</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39779</xdr:rowOff>
    </xdr:from>
    <xdr:to>
      <xdr:col>12</xdr:col>
      <xdr:colOff>511175</xdr:colOff>
      <xdr:row>95</xdr:row>
      <xdr:rowOff>56262</xdr:rowOff>
    </xdr:to>
    <xdr:cxnSp macro="">
      <xdr:nvCxnSpPr>
        <xdr:cNvPr id="468" name="直線コネクタ 467"/>
        <xdr:cNvCxnSpPr/>
      </xdr:nvCxnSpPr>
      <xdr:spPr>
        <a:xfrm flipV="1">
          <a:off x="7861300" y="16327529"/>
          <a:ext cx="889000" cy="1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15931</xdr:rowOff>
    </xdr:from>
    <xdr:to>
      <xdr:col>12</xdr:col>
      <xdr:colOff>561975</xdr:colOff>
      <xdr:row>96</xdr:row>
      <xdr:rowOff>117531</xdr:rowOff>
    </xdr:to>
    <xdr:sp macro="" textlink="">
      <xdr:nvSpPr>
        <xdr:cNvPr id="469" name="フローチャート : 判断 468"/>
        <xdr:cNvSpPr/>
      </xdr:nvSpPr>
      <xdr:spPr>
        <a:xfrm>
          <a:off x="8699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108658</xdr:rowOff>
    </xdr:from>
    <xdr:ext cx="534377" cy="259045"/>
    <xdr:sp macro="" textlink="">
      <xdr:nvSpPr>
        <xdr:cNvPr id="470" name="テキスト ボックス 469"/>
        <xdr:cNvSpPr txBox="1"/>
      </xdr:nvSpPr>
      <xdr:spPr>
        <a:xfrm>
          <a:off x="8483111" y="1656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38,192</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56262</xdr:rowOff>
    </xdr:from>
    <xdr:to>
      <xdr:col>11</xdr:col>
      <xdr:colOff>307975</xdr:colOff>
      <xdr:row>95</xdr:row>
      <xdr:rowOff>111674</xdr:rowOff>
    </xdr:to>
    <xdr:cxnSp macro="">
      <xdr:nvCxnSpPr>
        <xdr:cNvPr id="471" name="直線コネクタ 470"/>
        <xdr:cNvCxnSpPr/>
      </xdr:nvCxnSpPr>
      <xdr:spPr>
        <a:xfrm flipV="1">
          <a:off x="6972300" y="16344012"/>
          <a:ext cx="889000" cy="5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154942</xdr:rowOff>
    </xdr:from>
    <xdr:to>
      <xdr:col>11</xdr:col>
      <xdr:colOff>358775</xdr:colOff>
      <xdr:row>96</xdr:row>
      <xdr:rowOff>85092</xdr:rowOff>
    </xdr:to>
    <xdr:sp macro="" textlink="">
      <xdr:nvSpPr>
        <xdr:cNvPr id="472" name="フローチャート : 判断 471"/>
        <xdr:cNvSpPr/>
      </xdr:nvSpPr>
      <xdr:spPr>
        <a:xfrm>
          <a:off x="7810500" y="1644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76219</xdr:rowOff>
    </xdr:from>
    <xdr:ext cx="534377" cy="259045"/>
    <xdr:sp macro="" textlink="">
      <xdr:nvSpPr>
        <xdr:cNvPr id="473" name="テキスト ボックス 472"/>
        <xdr:cNvSpPr txBox="1"/>
      </xdr:nvSpPr>
      <xdr:spPr>
        <a:xfrm>
          <a:off x="7594111" y="1653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39,611</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203</xdr:rowOff>
    </xdr:from>
    <xdr:to>
      <xdr:col>10</xdr:col>
      <xdr:colOff>155575</xdr:colOff>
      <xdr:row>96</xdr:row>
      <xdr:rowOff>101803</xdr:rowOff>
    </xdr:to>
    <xdr:sp macro="" textlink="">
      <xdr:nvSpPr>
        <xdr:cNvPr id="474" name="フローチャート : 判断 473"/>
        <xdr:cNvSpPr/>
      </xdr:nvSpPr>
      <xdr:spPr>
        <a:xfrm>
          <a:off x="6921500" y="164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92930</xdr:rowOff>
    </xdr:from>
    <xdr:ext cx="534377" cy="259045"/>
    <xdr:sp macro="" textlink="">
      <xdr:nvSpPr>
        <xdr:cNvPr id="475" name="テキスト ボックス 474"/>
        <xdr:cNvSpPr txBox="1"/>
      </xdr:nvSpPr>
      <xdr:spPr>
        <a:xfrm>
          <a:off x="6705111" y="1655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38,880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119807</xdr:rowOff>
    </xdr:from>
    <xdr:to>
      <xdr:col>15</xdr:col>
      <xdr:colOff>231775</xdr:colOff>
      <xdr:row>95</xdr:row>
      <xdr:rowOff>49957</xdr:rowOff>
    </xdr:to>
    <xdr:sp macro="" textlink="">
      <xdr:nvSpPr>
        <xdr:cNvPr id="481" name="円/楕円 480"/>
        <xdr:cNvSpPr/>
      </xdr:nvSpPr>
      <xdr:spPr>
        <a:xfrm>
          <a:off x="10426700" y="1623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142684</xdr:rowOff>
    </xdr:from>
    <xdr:ext cx="534377" cy="259045"/>
    <xdr:sp macro="" textlink="">
      <xdr:nvSpPr>
        <xdr:cNvPr id="482" name="土木費該当値テキスト"/>
        <xdr:cNvSpPr txBox="1"/>
      </xdr:nvSpPr>
      <xdr:spPr>
        <a:xfrm>
          <a:off x="10528300" y="1608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48,648</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125293</xdr:rowOff>
    </xdr:from>
    <xdr:to>
      <xdr:col>14</xdr:col>
      <xdr:colOff>79375</xdr:colOff>
      <xdr:row>95</xdr:row>
      <xdr:rowOff>55443</xdr:rowOff>
    </xdr:to>
    <xdr:sp macro="" textlink="">
      <xdr:nvSpPr>
        <xdr:cNvPr id="483" name="円/楕円 482"/>
        <xdr:cNvSpPr/>
      </xdr:nvSpPr>
      <xdr:spPr>
        <a:xfrm>
          <a:off x="9588500" y="1624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71970</xdr:rowOff>
    </xdr:from>
    <xdr:ext cx="534377" cy="259045"/>
    <xdr:sp macro="" textlink="">
      <xdr:nvSpPr>
        <xdr:cNvPr id="484" name="テキスト ボックス 483"/>
        <xdr:cNvSpPr txBox="1"/>
      </xdr:nvSpPr>
      <xdr:spPr>
        <a:xfrm>
          <a:off x="9372111" y="1601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48,408</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160429</xdr:rowOff>
    </xdr:from>
    <xdr:to>
      <xdr:col>12</xdr:col>
      <xdr:colOff>561975</xdr:colOff>
      <xdr:row>95</xdr:row>
      <xdr:rowOff>90579</xdr:rowOff>
    </xdr:to>
    <xdr:sp macro="" textlink="">
      <xdr:nvSpPr>
        <xdr:cNvPr id="485" name="円/楕円 484"/>
        <xdr:cNvSpPr/>
      </xdr:nvSpPr>
      <xdr:spPr>
        <a:xfrm>
          <a:off x="8699500" y="1627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107106</xdr:rowOff>
    </xdr:from>
    <xdr:ext cx="534377" cy="259045"/>
    <xdr:sp macro="" textlink="">
      <xdr:nvSpPr>
        <xdr:cNvPr id="486" name="テキスト ボックス 485"/>
        <xdr:cNvSpPr txBox="1"/>
      </xdr:nvSpPr>
      <xdr:spPr>
        <a:xfrm>
          <a:off x="8483111" y="1605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46,871</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5462</xdr:rowOff>
    </xdr:from>
    <xdr:to>
      <xdr:col>11</xdr:col>
      <xdr:colOff>358775</xdr:colOff>
      <xdr:row>95</xdr:row>
      <xdr:rowOff>107062</xdr:rowOff>
    </xdr:to>
    <xdr:sp macro="" textlink="">
      <xdr:nvSpPr>
        <xdr:cNvPr id="487" name="円/楕円 486"/>
        <xdr:cNvSpPr/>
      </xdr:nvSpPr>
      <xdr:spPr>
        <a:xfrm>
          <a:off x="7810500" y="1629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123589</xdr:rowOff>
    </xdr:from>
    <xdr:ext cx="534377" cy="259045"/>
    <xdr:sp macro="" textlink="">
      <xdr:nvSpPr>
        <xdr:cNvPr id="488" name="テキスト ボックス 487"/>
        <xdr:cNvSpPr txBox="1"/>
      </xdr:nvSpPr>
      <xdr:spPr>
        <a:xfrm>
          <a:off x="7594111" y="1606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46,150</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60874</xdr:rowOff>
    </xdr:from>
    <xdr:to>
      <xdr:col>10</xdr:col>
      <xdr:colOff>155575</xdr:colOff>
      <xdr:row>95</xdr:row>
      <xdr:rowOff>162474</xdr:rowOff>
    </xdr:to>
    <xdr:sp macro="" textlink="">
      <xdr:nvSpPr>
        <xdr:cNvPr id="489" name="円/楕円 488"/>
        <xdr:cNvSpPr/>
      </xdr:nvSpPr>
      <xdr:spPr>
        <a:xfrm>
          <a:off x="6921500" y="1634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7551</xdr:rowOff>
    </xdr:from>
    <xdr:ext cx="534377" cy="259045"/>
    <xdr:sp macro="" textlink="">
      <xdr:nvSpPr>
        <xdr:cNvPr id="490" name="テキスト ボックス 489"/>
        <xdr:cNvSpPr txBox="1"/>
      </xdr:nvSpPr>
      <xdr:spPr>
        <a:xfrm>
          <a:off x="6705111" y="1612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43,726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73677</xdr:rowOff>
    </xdr:from>
    <xdr:ext cx="467179" cy="259045"/>
    <xdr:sp macro="" textlink="">
      <xdr:nvSpPr>
        <xdr:cNvPr id="503" name="テキスト ボックス 502"/>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28956</xdr:rowOff>
    </xdr:from>
    <xdr:to>
      <xdr:col>23</xdr:col>
      <xdr:colOff>516889</xdr:colOff>
      <xdr:row>39</xdr:row>
      <xdr:rowOff>34036</xdr:rowOff>
    </xdr:to>
    <xdr:cxnSp macro="">
      <xdr:nvCxnSpPr>
        <xdr:cNvPr id="515" name="直線コネクタ 514"/>
        <xdr:cNvCxnSpPr/>
      </xdr:nvCxnSpPr>
      <xdr:spPr>
        <a:xfrm flipV="1">
          <a:off x="16317595" y="5343906"/>
          <a:ext cx="1269" cy="137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37863</xdr:rowOff>
    </xdr:from>
    <xdr:ext cx="469744" cy="259045"/>
    <xdr:sp macro="" textlink="">
      <xdr:nvSpPr>
        <xdr:cNvPr id="516" name="消防費最小値テキスト"/>
        <xdr:cNvSpPr txBox="1"/>
      </xdr:nvSpPr>
      <xdr:spPr>
        <a:xfrm>
          <a:off x="16370300" y="6724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9,082</a:t>
          </a:r>
          <a:endParaRPr kumimoji="1" lang="ja-JP" altLang="en-US" sz="1000" b="1">
            <a:latin typeface="ＭＳ Ｐゴシック"/>
          </a:endParaRPr>
        </a:p>
      </xdr:txBody>
    </xdr:sp>
    <xdr:clientData/>
  </xdr:oneCellAnchor>
  <xdr:twoCellAnchor>
    <xdr:from>
      <xdr:col>23</xdr:col>
      <xdr:colOff>428625</xdr:colOff>
      <xdr:row>39</xdr:row>
      <xdr:rowOff>34036</xdr:rowOff>
    </xdr:from>
    <xdr:to>
      <xdr:col>23</xdr:col>
      <xdr:colOff>606425</xdr:colOff>
      <xdr:row>39</xdr:row>
      <xdr:rowOff>34036</xdr:rowOff>
    </xdr:to>
    <xdr:cxnSp macro="">
      <xdr:nvCxnSpPr>
        <xdr:cNvPr id="517" name="直線コネクタ 516"/>
        <xdr:cNvCxnSpPr/>
      </xdr:nvCxnSpPr>
      <xdr:spPr>
        <a:xfrm>
          <a:off x="16230600" y="672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147083</xdr:rowOff>
    </xdr:from>
    <xdr:ext cx="534377" cy="259045"/>
    <xdr:sp macro="" textlink="">
      <xdr:nvSpPr>
        <xdr:cNvPr id="518" name="消防費最大値テキスト"/>
        <xdr:cNvSpPr txBox="1"/>
      </xdr:nvSpPr>
      <xdr:spPr>
        <a:xfrm>
          <a:off x="16370300" y="511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19,922</a:t>
          </a:r>
          <a:endParaRPr kumimoji="1" lang="ja-JP" altLang="en-US" sz="1000" b="1">
            <a:latin typeface="ＭＳ Ｐゴシック"/>
          </a:endParaRPr>
        </a:p>
      </xdr:txBody>
    </xdr:sp>
    <xdr:clientData/>
  </xdr:oneCellAnchor>
  <xdr:twoCellAnchor>
    <xdr:from>
      <xdr:col>23</xdr:col>
      <xdr:colOff>428625</xdr:colOff>
      <xdr:row>31</xdr:row>
      <xdr:rowOff>28956</xdr:rowOff>
    </xdr:from>
    <xdr:to>
      <xdr:col>23</xdr:col>
      <xdr:colOff>606425</xdr:colOff>
      <xdr:row>31</xdr:row>
      <xdr:rowOff>28956</xdr:rowOff>
    </xdr:to>
    <xdr:cxnSp macro="">
      <xdr:nvCxnSpPr>
        <xdr:cNvPr id="519" name="直線コネクタ 518"/>
        <xdr:cNvCxnSpPr/>
      </xdr:nvCxnSpPr>
      <xdr:spPr>
        <a:xfrm>
          <a:off x="16230600" y="534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33274</xdr:rowOff>
    </xdr:from>
    <xdr:to>
      <xdr:col>23</xdr:col>
      <xdr:colOff>517525</xdr:colOff>
      <xdr:row>35</xdr:row>
      <xdr:rowOff>115316</xdr:rowOff>
    </xdr:to>
    <xdr:cxnSp macro="">
      <xdr:nvCxnSpPr>
        <xdr:cNvPr id="520" name="直線コネクタ 519"/>
        <xdr:cNvCxnSpPr/>
      </xdr:nvCxnSpPr>
      <xdr:spPr>
        <a:xfrm>
          <a:off x="15481300" y="5862574"/>
          <a:ext cx="838200" cy="25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39006</xdr:rowOff>
    </xdr:from>
    <xdr:ext cx="534377" cy="259045"/>
    <xdr:sp macro="" textlink="">
      <xdr:nvSpPr>
        <xdr:cNvPr id="521" name="消防費平均値テキスト"/>
        <xdr:cNvSpPr txBox="1"/>
      </xdr:nvSpPr>
      <xdr:spPr>
        <a:xfrm>
          <a:off x="16370300" y="6211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12,523</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60579</xdr:rowOff>
    </xdr:from>
    <xdr:to>
      <xdr:col>23</xdr:col>
      <xdr:colOff>568325</xdr:colOff>
      <xdr:row>36</xdr:row>
      <xdr:rowOff>162179</xdr:rowOff>
    </xdr:to>
    <xdr:sp macro="" textlink="">
      <xdr:nvSpPr>
        <xdr:cNvPr id="522" name="フローチャート : 判断 521"/>
        <xdr:cNvSpPr/>
      </xdr:nvSpPr>
      <xdr:spPr>
        <a:xfrm>
          <a:off x="16268700" y="62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32</xdr:row>
      <xdr:rowOff>151511</xdr:rowOff>
    </xdr:from>
    <xdr:to>
      <xdr:col>22</xdr:col>
      <xdr:colOff>365125</xdr:colOff>
      <xdr:row>34</xdr:row>
      <xdr:rowOff>33274</xdr:rowOff>
    </xdr:to>
    <xdr:cxnSp macro="">
      <xdr:nvCxnSpPr>
        <xdr:cNvPr id="523" name="直線コネクタ 522"/>
        <xdr:cNvCxnSpPr/>
      </xdr:nvCxnSpPr>
      <xdr:spPr>
        <a:xfrm>
          <a:off x="14592300" y="5637911"/>
          <a:ext cx="889000" cy="22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58928</xdr:rowOff>
    </xdr:from>
    <xdr:to>
      <xdr:col>22</xdr:col>
      <xdr:colOff>415925</xdr:colOff>
      <xdr:row>36</xdr:row>
      <xdr:rowOff>160528</xdr:rowOff>
    </xdr:to>
    <xdr:sp macro="" textlink="">
      <xdr:nvSpPr>
        <xdr:cNvPr id="524" name="フローチャート : 判断 523"/>
        <xdr:cNvSpPr/>
      </xdr:nvSpPr>
      <xdr:spPr>
        <a:xfrm>
          <a:off x="15430500" y="623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151655</xdr:rowOff>
    </xdr:from>
    <xdr:ext cx="534377" cy="259045"/>
    <xdr:sp macro="" textlink="">
      <xdr:nvSpPr>
        <xdr:cNvPr id="525" name="テキスト ボックス 524"/>
        <xdr:cNvSpPr txBox="1"/>
      </xdr:nvSpPr>
      <xdr:spPr>
        <a:xfrm>
          <a:off x="15214111" y="632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12,536</a:t>
          </a:r>
          <a:endParaRPr kumimoji="1" lang="ja-JP" altLang="en-US" sz="1000" b="1">
            <a:solidFill>
              <a:srgbClr val="000080"/>
            </a:solidFill>
            <a:latin typeface="ＭＳ Ｐゴシック"/>
          </a:endParaRPr>
        </a:p>
      </xdr:txBody>
    </xdr:sp>
    <xdr:clientData/>
  </xdr:oneCellAnchor>
  <xdr:twoCellAnchor>
    <xdr:from>
      <xdr:col>19</xdr:col>
      <xdr:colOff>644525</xdr:colOff>
      <xdr:row>32</xdr:row>
      <xdr:rowOff>151511</xdr:rowOff>
    </xdr:from>
    <xdr:to>
      <xdr:col>21</xdr:col>
      <xdr:colOff>161925</xdr:colOff>
      <xdr:row>33</xdr:row>
      <xdr:rowOff>113411</xdr:rowOff>
    </xdr:to>
    <xdr:cxnSp macro="">
      <xdr:nvCxnSpPr>
        <xdr:cNvPr id="526" name="直線コネクタ 525"/>
        <xdr:cNvCxnSpPr/>
      </xdr:nvCxnSpPr>
      <xdr:spPr>
        <a:xfrm flipV="1">
          <a:off x="13703300" y="5637911"/>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114554</xdr:rowOff>
    </xdr:from>
    <xdr:to>
      <xdr:col>21</xdr:col>
      <xdr:colOff>212725</xdr:colOff>
      <xdr:row>36</xdr:row>
      <xdr:rowOff>44704</xdr:rowOff>
    </xdr:to>
    <xdr:sp macro="" textlink="">
      <xdr:nvSpPr>
        <xdr:cNvPr id="527" name="フローチャート : 判断 526"/>
        <xdr:cNvSpPr/>
      </xdr:nvSpPr>
      <xdr:spPr>
        <a:xfrm>
          <a:off x="14541500" y="611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35831</xdr:rowOff>
    </xdr:from>
    <xdr:ext cx="534377" cy="259045"/>
    <xdr:sp macro="" textlink="">
      <xdr:nvSpPr>
        <xdr:cNvPr id="528" name="テキスト ボックス 527"/>
        <xdr:cNvSpPr txBox="1"/>
      </xdr:nvSpPr>
      <xdr:spPr>
        <a:xfrm>
          <a:off x="14325111" y="620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13,448</a:t>
          </a:r>
          <a:endParaRPr kumimoji="1" lang="ja-JP" altLang="en-US" sz="1000" b="1">
            <a:solidFill>
              <a:srgbClr val="000080"/>
            </a:solidFill>
            <a:latin typeface="ＭＳ Ｐゴシック"/>
          </a:endParaRPr>
        </a:p>
      </xdr:txBody>
    </xdr:sp>
    <xdr:clientData/>
  </xdr:oneCellAnchor>
  <xdr:twoCellAnchor>
    <xdr:from>
      <xdr:col>18</xdr:col>
      <xdr:colOff>441325</xdr:colOff>
      <xdr:row>33</xdr:row>
      <xdr:rowOff>113411</xdr:rowOff>
    </xdr:from>
    <xdr:to>
      <xdr:col>19</xdr:col>
      <xdr:colOff>644525</xdr:colOff>
      <xdr:row>35</xdr:row>
      <xdr:rowOff>76581</xdr:rowOff>
    </xdr:to>
    <xdr:cxnSp macro="">
      <xdr:nvCxnSpPr>
        <xdr:cNvPr id="529" name="直線コネクタ 528"/>
        <xdr:cNvCxnSpPr/>
      </xdr:nvCxnSpPr>
      <xdr:spPr>
        <a:xfrm flipV="1">
          <a:off x="12814300" y="5771261"/>
          <a:ext cx="889000" cy="30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150876</xdr:rowOff>
    </xdr:from>
    <xdr:to>
      <xdr:col>20</xdr:col>
      <xdr:colOff>9525</xdr:colOff>
      <xdr:row>36</xdr:row>
      <xdr:rowOff>81026</xdr:rowOff>
    </xdr:to>
    <xdr:sp macro="" textlink="">
      <xdr:nvSpPr>
        <xdr:cNvPr id="530" name="フローチャート : 判断 529"/>
        <xdr:cNvSpPr/>
      </xdr:nvSpPr>
      <xdr:spPr>
        <a:xfrm>
          <a:off x="13652500" y="6151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72153</xdr:rowOff>
    </xdr:from>
    <xdr:ext cx="534377" cy="259045"/>
    <xdr:sp macro="" textlink="">
      <xdr:nvSpPr>
        <xdr:cNvPr id="531" name="テキスト ボックス 530"/>
        <xdr:cNvSpPr txBox="1"/>
      </xdr:nvSpPr>
      <xdr:spPr>
        <a:xfrm>
          <a:off x="13436111" y="624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13,162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9652</xdr:rowOff>
    </xdr:from>
    <xdr:to>
      <xdr:col>18</xdr:col>
      <xdr:colOff>492125</xdr:colOff>
      <xdr:row>36</xdr:row>
      <xdr:rowOff>111252</xdr:rowOff>
    </xdr:to>
    <xdr:sp macro="" textlink="">
      <xdr:nvSpPr>
        <xdr:cNvPr id="532" name="フローチャート : 判断 531"/>
        <xdr:cNvSpPr/>
      </xdr:nvSpPr>
      <xdr:spPr>
        <a:xfrm>
          <a:off x="12763500" y="618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102379</xdr:rowOff>
    </xdr:from>
    <xdr:ext cx="534377" cy="259045"/>
    <xdr:sp macro="" textlink="">
      <xdr:nvSpPr>
        <xdr:cNvPr id="533" name="テキスト ボックス 532"/>
        <xdr:cNvSpPr txBox="1"/>
      </xdr:nvSpPr>
      <xdr:spPr>
        <a:xfrm>
          <a:off x="12547111" y="627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12,924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64516</xdr:rowOff>
    </xdr:from>
    <xdr:to>
      <xdr:col>23</xdr:col>
      <xdr:colOff>568325</xdr:colOff>
      <xdr:row>35</xdr:row>
      <xdr:rowOff>166116</xdr:rowOff>
    </xdr:to>
    <xdr:sp macro="" textlink="">
      <xdr:nvSpPr>
        <xdr:cNvPr id="539" name="円/楕円 538"/>
        <xdr:cNvSpPr/>
      </xdr:nvSpPr>
      <xdr:spPr>
        <a:xfrm>
          <a:off x="16268700" y="606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87393</xdr:rowOff>
    </xdr:from>
    <xdr:ext cx="534377" cy="259045"/>
    <xdr:sp macro="" textlink="">
      <xdr:nvSpPr>
        <xdr:cNvPr id="540" name="消防費該当値テキスト"/>
        <xdr:cNvSpPr txBox="1"/>
      </xdr:nvSpPr>
      <xdr:spPr>
        <a:xfrm>
          <a:off x="16370300" y="59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13,842</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153924</xdr:rowOff>
    </xdr:from>
    <xdr:to>
      <xdr:col>22</xdr:col>
      <xdr:colOff>415925</xdr:colOff>
      <xdr:row>34</xdr:row>
      <xdr:rowOff>84074</xdr:rowOff>
    </xdr:to>
    <xdr:sp macro="" textlink="">
      <xdr:nvSpPr>
        <xdr:cNvPr id="541" name="円/楕円 540"/>
        <xdr:cNvSpPr/>
      </xdr:nvSpPr>
      <xdr:spPr>
        <a:xfrm>
          <a:off x="15430500" y="581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32</xdr:row>
      <xdr:rowOff>100601</xdr:rowOff>
    </xdr:from>
    <xdr:ext cx="534377" cy="259045"/>
    <xdr:sp macro="" textlink="">
      <xdr:nvSpPr>
        <xdr:cNvPr id="542" name="テキスト ボックス 541"/>
        <xdr:cNvSpPr txBox="1"/>
      </xdr:nvSpPr>
      <xdr:spPr>
        <a:xfrm>
          <a:off x="15214111" y="558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15,838</a:t>
          </a:r>
          <a:endParaRPr kumimoji="1" lang="ja-JP" altLang="en-US" sz="1000" b="1">
            <a:solidFill>
              <a:srgbClr val="FF0000"/>
            </a:solidFill>
            <a:latin typeface="ＭＳ Ｐゴシック"/>
          </a:endParaRPr>
        </a:p>
      </xdr:txBody>
    </xdr:sp>
    <xdr:clientData/>
  </xdr:oneCellAnchor>
  <xdr:twoCellAnchor>
    <xdr:from>
      <xdr:col>21</xdr:col>
      <xdr:colOff>111125</xdr:colOff>
      <xdr:row>32</xdr:row>
      <xdr:rowOff>100711</xdr:rowOff>
    </xdr:from>
    <xdr:to>
      <xdr:col>21</xdr:col>
      <xdr:colOff>212725</xdr:colOff>
      <xdr:row>33</xdr:row>
      <xdr:rowOff>30861</xdr:rowOff>
    </xdr:to>
    <xdr:sp macro="" textlink="">
      <xdr:nvSpPr>
        <xdr:cNvPr id="543" name="円/楕円 542"/>
        <xdr:cNvSpPr/>
      </xdr:nvSpPr>
      <xdr:spPr>
        <a:xfrm>
          <a:off x="14541500" y="558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31</xdr:row>
      <xdr:rowOff>47388</xdr:rowOff>
    </xdr:from>
    <xdr:ext cx="534377" cy="259045"/>
    <xdr:sp macro="" textlink="">
      <xdr:nvSpPr>
        <xdr:cNvPr id="544" name="テキスト ボックス 543"/>
        <xdr:cNvSpPr txBox="1"/>
      </xdr:nvSpPr>
      <xdr:spPr>
        <a:xfrm>
          <a:off x="14325111" y="53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17,607</a:t>
          </a:r>
          <a:endParaRPr kumimoji="1" lang="ja-JP" altLang="en-US" sz="1000" b="1">
            <a:solidFill>
              <a:srgbClr val="FF0000"/>
            </a:solidFill>
            <a:latin typeface="ＭＳ Ｐゴシック"/>
          </a:endParaRPr>
        </a:p>
      </xdr:txBody>
    </xdr:sp>
    <xdr:clientData/>
  </xdr:oneCellAnchor>
  <xdr:twoCellAnchor>
    <xdr:from>
      <xdr:col>19</xdr:col>
      <xdr:colOff>593725</xdr:colOff>
      <xdr:row>33</xdr:row>
      <xdr:rowOff>62611</xdr:rowOff>
    </xdr:from>
    <xdr:to>
      <xdr:col>20</xdr:col>
      <xdr:colOff>9525</xdr:colOff>
      <xdr:row>33</xdr:row>
      <xdr:rowOff>164211</xdr:rowOff>
    </xdr:to>
    <xdr:sp macro="" textlink="">
      <xdr:nvSpPr>
        <xdr:cNvPr id="545" name="円/楕円 544"/>
        <xdr:cNvSpPr/>
      </xdr:nvSpPr>
      <xdr:spPr>
        <a:xfrm>
          <a:off x="13652500" y="572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32</xdr:row>
      <xdr:rowOff>9288</xdr:rowOff>
    </xdr:from>
    <xdr:ext cx="534377" cy="259045"/>
    <xdr:sp macro="" textlink="">
      <xdr:nvSpPr>
        <xdr:cNvPr id="546" name="テキスト ボックス 545"/>
        <xdr:cNvSpPr txBox="1"/>
      </xdr:nvSpPr>
      <xdr:spPr>
        <a:xfrm>
          <a:off x="13436111" y="549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16,557</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25781</xdr:rowOff>
    </xdr:from>
    <xdr:to>
      <xdr:col>18</xdr:col>
      <xdr:colOff>492125</xdr:colOff>
      <xdr:row>35</xdr:row>
      <xdr:rowOff>127381</xdr:rowOff>
    </xdr:to>
    <xdr:sp macro="" textlink="">
      <xdr:nvSpPr>
        <xdr:cNvPr id="547" name="円/楕円 546"/>
        <xdr:cNvSpPr/>
      </xdr:nvSpPr>
      <xdr:spPr>
        <a:xfrm>
          <a:off x="12763500" y="602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143908</xdr:rowOff>
    </xdr:from>
    <xdr:ext cx="534377" cy="259045"/>
    <xdr:sp macro="" textlink="">
      <xdr:nvSpPr>
        <xdr:cNvPr id="548" name="テキスト ボックス 547"/>
        <xdr:cNvSpPr txBox="1"/>
      </xdr:nvSpPr>
      <xdr:spPr>
        <a:xfrm>
          <a:off x="12547111" y="580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14,147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43,006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1" name="テキスト ボックス 56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3" name="テキスト ボックス 56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5" name="テキスト ボックス 56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7" name="テキスト ボックス 566"/>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9" name="テキスト ボックス 56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156216</xdr:rowOff>
    </xdr:from>
    <xdr:to>
      <xdr:col>23</xdr:col>
      <xdr:colOff>516889</xdr:colOff>
      <xdr:row>58</xdr:row>
      <xdr:rowOff>157855</xdr:rowOff>
    </xdr:to>
    <xdr:cxnSp macro="">
      <xdr:nvCxnSpPr>
        <xdr:cNvPr id="573" name="直線コネクタ 572"/>
        <xdr:cNvCxnSpPr/>
      </xdr:nvCxnSpPr>
      <xdr:spPr>
        <a:xfrm flipV="1">
          <a:off x="16317595" y="8900166"/>
          <a:ext cx="1269" cy="1201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161682</xdr:rowOff>
    </xdr:from>
    <xdr:ext cx="534377" cy="259045"/>
    <xdr:sp macro="" textlink="">
      <xdr:nvSpPr>
        <xdr:cNvPr id="574" name="教育費最小値テキスト"/>
        <xdr:cNvSpPr txBox="1"/>
      </xdr:nvSpPr>
      <xdr:spPr>
        <a:xfrm>
          <a:off x="16370300" y="1010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23,047</a:t>
          </a:r>
          <a:endParaRPr kumimoji="1" lang="ja-JP" altLang="en-US" sz="1000" b="1">
            <a:latin typeface="ＭＳ Ｐゴシック"/>
          </a:endParaRPr>
        </a:p>
      </xdr:txBody>
    </xdr:sp>
    <xdr:clientData/>
  </xdr:oneCellAnchor>
  <xdr:twoCellAnchor>
    <xdr:from>
      <xdr:col>23</xdr:col>
      <xdr:colOff>428625</xdr:colOff>
      <xdr:row>58</xdr:row>
      <xdr:rowOff>157855</xdr:rowOff>
    </xdr:from>
    <xdr:to>
      <xdr:col>23</xdr:col>
      <xdr:colOff>606425</xdr:colOff>
      <xdr:row>58</xdr:row>
      <xdr:rowOff>157855</xdr:rowOff>
    </xdr:to>
    <xdr:cxnSp macro="">
      <xdr:nvCxnSpPr>
        <xdr:cNvPr id="575" name="直線コネクタ 574"/>
        <xdr:cNvCxnSpPr/>
      </xdr:nvCxnSpPr>
      <xdr:spPr>
        <a:xfrm>
          <a:off x="16230600" y="10101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102893</xdr:rowOff>
    </xdr:from>
    <xdr:ext cx="534377" cy="259045"/>
    <xdr:sp macro="" textlink="">
      <xdr:nvSpPr>
        <xdr:cNvPr id="576" name="教育費最大値テキスト"/>
        <xdr:cNvSpPr txBox="1"/>
      </xdr:nvSpPr>
      <xdr:spPr>
        <a:xfrm>
          <a:off x="16370300" y="867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86,133</a:t>
          </a:r>
          <a:endParaRPr kumimoji="1" lang="ja-JP" altLang="en-US" sz="1000" b="1">
            <a:latin typeface="ＭＳ Ｐゴシック"/>
          </a:endParaRPr>
        </a:p>
      </xdr:txBody>
    </xdr:sp>
    <xdr:clientData/>
  </xdr:oneCellAnchor>
  <xdr:twoCellAnchor>
    <xdr:from>
      <xdr:col>23</xdr:col>
      <xdr:colOff>428625</xdr:colOff>
      <xdr:row>51</xdr:row>
      <xdr:rowOff>156216</xdr:rowOff>
    </xdr:from>
    <xdr:to>
      <xdr:col>23</xdr:col>
      <xdr:colOff>606425</xdr:colOff>
      <xdr:row>51</xdr:row>
      <xdr:rowOff>156216</xdr:rowOff>
    </xdr:to>
    <xdr:cxnSp macro="">
      <xdr:nvCxnSpPr>
        <xdr:cNvPr id="577" name="直線コネクタ 576"/>
        <xdr:cNvCxnSpPr/>
      </xdr:nvCxnSpPr>
      <xdr:spPr>
        <a:xfrm>
          <a:off x="16230600" y="890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167494</xdr:rowOff>
    </xdr:from>
    <xdr:to>
      <xdr:col>23</xdr:col>
      <xdr:colOff>517525</xdr:colOff>
      <xdr:row>56</xdr:row>
      <xdr:rowOff>75616</xdr:rowOff>
    </xdr:to>
    <xdr:cxnSp macro="">
      <xdr:nvCxnSpPr>
        <xdr:cNvPr id="578" name="直線コネクタ 577"/>
        <xdr:cNvCxnSpPr/>
      </xdr:nvCxnSpPr>
      <xdr:spPr>
        <a:xfrm flipV="1">
          <a:off x="15481300" y="9425794"/>
          <a:ext cx="838200" cy="25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138707</xdr:rowOff>
    </xdr:from>
    <xdr:ext cx="534377" cy="259045"/>
    <xdr:sp macro="" textlink="">
      <xdr:nvSpPr>
        <xdr:cNvPr id="579" name="教育費平均値テキスト"/>
        <xdr:cNvSpPr txBox="1"/>
      </xdr:nvSpPr>
      <xdr:spPr>
        <a:xfrm>
          <a:off x="16370300" y="9739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38,253</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160280</xdr:rowOff>
    </xdr:from>
    <xdr:to>
      <xdr:col>23</xdr:col>
      <xdr:colOff>568325</xdr:colOff>
      <xdr:row>57</xdr:row>
      <xdr:rowOff>90430</xdr:rowOff>
    </xdr:to>
    <xdr:sp macro="" textlink="">
      <xdr:nvSpPr>
        <xdr:cNvPr id="580" name="フローチャート : 判断 579"/>
        <xdr:cNvSpPr/>
      </xdr:nvSpPr>
      <xdr:spPr>
        <a:xfrm>
          <a:off x="16268700" y="9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75616</xdr:rowOff>
    </xdr:from>
    <xdr:to>
      <xdr:col>22</xdr:col>
      <xdr:colOff>365125</xdr:colOff>
      <xdr:row>57</xdr:row>
      <xdr:rowOff>7055</xdr:rowOff>
    </xdr:to>
    <xdr:cxnSp macro="">
      <xdr:nvCxnSpPr>
        <xdr:cNvPr id="581" name="直線コネクタ 580"/>
        <xdr:cNvCxnSpPr/>
      </xdr:nvCxnSpPr>
      <xdr:spPr>
        <a:xfrm flipV="1">
          <a:off x="14592300" y="9676816"/>
          <a:ext cx="889000" cy="10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160013</xdr:rowOff>
    </xdr:from>
    <xdr:to>
      <xdr:col>22</xdr:col>
      <xdr:colOff>415925</xdr:colOff>
      <xdr:row>57</xdr:row>
      <xdr:rowOff>90163</xdr:rowOff>
    </xdr:to>
    <xdr:sp macro="" textlink="">
      <xdr:nvSpPr>
        <xdr:cNvPr id="582" name="フローチャート : 判断 581"/>
        <xdr:cNvSpPr/>
      </xdr:nvSpPr>
      <xdr:spPr>
        <a:xfrm>
          <a:off x="15430500" y="976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81290</xdr:rowOff>
    </xdr:from>
    <xdr:ext cx="534377" cy="259045"/>
    <xdr:sp macro="" textlink="">
      <xdr:nvSpPr>
        <xdr:cNvPr id="583" name="テキスト ボックス 582"/>
        <xdr:cNvSpPr txBox="1"/>
      </xdr:nvSpPr>
      <xdr:spPr>
        <a:xfrm>
          <a:off x="15214111" y="985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38,267</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159417</xdr:rowOff>
    </xdr:from>
    <xdr:to>
      <xdr:col>21</xdr:col>
      <xdr:colOff>161925</xdr:colOff>
      <xdr:row>57</xdr:row>
      <xdr:rowOff>7055</xdr:rowOff>
    </xdr:to>
    <xdr:cxnSp macro="">
      <xdr:nvCxnSpPr>
        <xdr:cNvPr id="584" name="直線コネクタ 583"/>
        <xdr:cNvCxnSpPr/>
      </xdr:nvCxnSpPr>
      <xdr:spPr>
        <a:xfrm>
          <a:off x="13703300" y="9760617"/>
          <a:ext cx="889000" cy="1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125095</xdr:rowOff>
    </xdr:from>
    <xdr:to>
      <xdr:col>21</xdr:col>
      <xdr:colOff>212725</xdr:colOff>
      <xdr:row>57</xdr:row>
      <xdr:rowOff>55245</xdr:rowOff>
    </xdr:to>
    <xdr:sp macro="" textlink="">
      <xdr:nvSpPr>
        <xdr:cNvPr id="585" name="フローチャート : 判断 584"/>
        <xdr:cNvSpPr/>
      </xdr:nvSpPr>
      <xdr:spPr>
        <a:xfrm>
          <a:off x="145415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71772</xdr:rowOff>
    </xdr:from>
    <xdr:ext cx="534377" cy="259045"/>
    <xdr:sp macro="" textlink="">
      <xdr:nvSpPr>
        <xdr:cNvPr id="586" name="テキスト ボックス 585"/>
        <xdr:cNvSpPr txBox="1"/>
      </xdr:nvSpPr>
      <xdr:spPr>
        <a:xfrm>
          <a:off x="14325111" y="950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40,100</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159417</xdr:rowOff>
    </xdr:from>
    <xdr:to>
      <xdr:col>19</xdr:col>
      <xdr:colOff>644525</xdr:colOff>
      <xdr:row>57</xdr:row>
      <xdr:rowOff>18123</xdr:rowOff>
    </xdr:to>
    <xdr:cxnSp macro="">
      <xdr:nvCxnSpPr>
        <xdr:cNvPr id="587" name="直線コネクタ 586"/>
        <xdr:cNvCxnSpPr/>
      </xdr:nvCxnSpPr>
      <xdr:spPr>
        <a:xfrm flipV="1">
          <a:off x="12814300" y="9760617"/>
          <a:ext cx="889000" cy="3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1918</xdr:rowOff>
    </xdr:from>
    <xdr:to>
      <xdr:col>20</xdr:col>
      <xdr:colOff>9525</xdr:colOff>
      <xdr:row>57</xdr:row>
      <xdr:rowOff>103518</xdr:rowOff>
    </xdr:to>
    <xdr:sp macro="" textlink="">
      <xdr:nvSpPr>
        <xdr:cNvPr id="588" name="フローチャート : 判断 587"/>
        <xdr:cNvSpPr/>
      </xdr:nvSpPr>
      <xdr:spPr>
        <a:xfrm>
          <a:off x="13652500" y="977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94645</xdr:rowOff>
    </xdr:from>
    <xdr:ext cx="534377" cy="259045"/>
    <xdr:sp macro="" textlink="">
      <xdr:nvSpPr>
        <xdr:cNvPr id="589" name="テキスト ボックス 588"/>
        <xdr:cNvSpPr txBox="1"/>
      </xdr:nvSpPr>
      <xdr:spPr>
        <a:xfrm>
          <a:off x="13436111" y="986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37,566</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13481</xdr:rowOff>
    </xdr:from>
    <xdr:to>
      <xdr:col>18</xdr:col>
      <xdr:colOff>492125</xdr:colOff>
      <xdr:row>57</xdr:row>
      <xdr:rowOff>115081</xdr:rowOff>
    </xdr:to>
    <xdr:sp macro="" textlink="">
      <xdr:nvSpPr>
        <xdr:cNvPr id="590" name="フローチャート : 判断 589"/>
        <xdr:cNvSpPr/>
      </xdr:nvSpPr>
      <xdr:spPr>
        <a:xfrm>
          <a:off x="12763500" y="9786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106208</xdr:rowOff>
    </xdr:from>
    <xdr:ext cx="534377" cy="259045"/>
    <xdr:sp macro="" textlink="">
      <xdr:nvSpPr>
        <xdr:cNvPr id="591" name="テキスト ボックス 590"/>
        <xdr:cNvSpPr txBox="1"/>
      </xdr:nvSpPr>
      <xdr:spPr>
        <a:xfrm>
          <a:off x="12547111" y="987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36,959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116694</xdr:rowOff>
    </xdr:from>
    <xdr:to>
      <xdr:col>23</xdr:col>
      <xdr:colOff>568325</xdr:colOff>
      <xdr:row>55</xdr:row>
      <xdr:rowOff>46844</xdr:rowOff>
    </xdr:to>
    <xdr:sp macro="" textlink="">
      <xdr:nvSpPr>
        <xdr:cNvPr id="597" name="円/楕円 596"/>
        <xdr:cNvSpPr/>
      </xdr:nvSpPr>
      <xdr:spPr>
        <a:xfrm>
          <a:off x="16268700" y="937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139571</xdr:rowOff>
    </xdr:from>
    <xdr:ext cx="534377" cy="259045"/>
    <xdr:sp macro="" textlink="">
      <xdr:nvSpPr>
        <xdr:cNvPr id="598" name="教育費該当値テキスト"/>
        <xdr:cNvSpPr txBox="1"/>
      </xdr:nvSpPr>
      <xdr:spPr>
        <a:xfrm>
          <a:off x="16370300" y="922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58,541</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24816</xdr:rowOff>
    </xdr:from>
    <xdr:to>
      <xdr:col>22</xdr:col>
      <xdr:colOff>415925</xdr:colOff>
      <xdr:row>56</xdr:row>
      <xdr:rowOff>126416</xdr:rowOff>
    </xdr:to>
    <xdr:sp macro="" textlink="">
      <xdr:nvSpPr>
        <xdr:cNvPr id="599" name="円/楕円 598"/>
        <xdr:cNvSpPr/>
      </xdr:nvSpPr>
      <xdr:spPr>
        <a:xfrm>
          <a:off x="15430500" y="962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142943</xdr:rowOff>
    </xdr:from>
    <xdr:ext cx="534377" cy="259045"/>
    <xdr:sp macro="" textlink="">
      <xdr:nvSpPr>
        <xdr:cNvPr id="600" name="テキスト ボックス 599"/>
        <xdr:cNvSpPr txBox="1"/>
      </xdr:nvSpPr>
      <xdr:spPr>
        <a:xfrm>
          <a:off x="15214111" y="940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45,364</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127705</xdr:rowOff>
    </xdr:from>
    <xdr:to>
      <xdr:col>21</xdr:col>
      <xdr:colOff>212725</xdr:colOff>
      <xdr:row>57</xdr:row>
      <xdr:rowOff>57855</xdr:rowOff>
    </xdr:to>
    <xdr:sp macro="" textlink="">
      <xdr:nvSpPr>
        <xdr:cNvPr id="601" name="円/楕円 600"/>
        <xdr:cNvSpPr/>
      </xdr:nvSpPr>
      <xdr:spPr>
        <a:xfrm>
          <a:off x="14541500" y="972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48982</xdr:rowOff>
    </xdr:from>
    <xdr:ext cx="534377" cy="259045"/>
    <xdr:sp macro="" textlink="">
      <xdr:nvSpPr>
        <xdr:cNvPr id="602" name="テキスト ボックス 601"/>
        <xdr:cNvSpPr txBox="1"/>
      </xdr:nvSpPr>
      <xdr:spPr>
        <a:xfrm>
          <a:off x="14325111" y="982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39,963</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108617</xdr:rowOff>
    </xdr:from>
    <xdr:to>
      <xdr:col>20</xdr:col>
      <xdr:colOff>9525</xdr:colOff>
      <xdr:row>57</xdr:row>
      <xdr:rowOff>38767</xdr:rowOff>
    </xdr:to>
    <xdr:sp macro="" textlink="">
      <xdr:nvSpPr>
        <xdr:cNvPr id="603" name="円/楕円 602"/>
        <xdr:cNvSpPr/>
      </xdr:nvSpPr>
      <xdr:spPr>
        <a:xfrm>
          <a:off x="13652500" y="970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55294</xdr:rowOff>
    </xdr:from>
    <xdr:ext cx="534377" cy="259045"/>
    <xdr:sp macro="" textlink="">
      <xdr:nvSpPr>
        <xdr:cNvPr id="604" name="テキスト ボックス 603"/>
        <xdr:cNvSpPr txBox="1"/>
      </xdr:nvSpPr>
      <xdr:spPr>
        <a:xfrm>
          <a:off x="13436111" y="948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40,965</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138773</xdr:rowOff>
    </xdr:from>
    <xdr:to>
      <xdr:col>18</xdr:col>
      <xdr:colOff>492125</xdr:colOff>
      <xdr:row>57</xdr:row>
      <xdr:rowOff>68923</xdr:rowOff>
    </xdr:to>
    <xdr:sp macro="" textlink="">
      <xdr:nvSpPr>
        <xdr:cNvPr id="605" name="円/楕円 604"/>
        <xdr:cNvSpPr/>
      </xdr:nvSpPr>
      <xdr:spPr>
        <a:xfrm>
          <a:off x="12763500" y="973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85450</xdr:rowOff>
    </xdr:from>
    <xdr:ext cx="534377" cy="259045"/>
    <xdr:sp macro="" textlink="">
      <xdr:nvSpPr>
        <xdr:cNvPr id="606" name="テキスト ボックス 605"/>
        <xdr:cNvSpPr txBox="1"/>
      </xdr:nvSpPr>
      <xdr:spPr>
        <a:xfrm>
          <a:off x="12547111" y="951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39,382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7" name="直線コネクタ 61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8" name="テキスト ボックス 61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9" name="直線コネクタ 61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20" name="テキスト ボックス 61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1" name="直線コネクタ 62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2" name="テキスト ボックス 62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3" name="直線コネクタ 62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4" name="テキスト ボックス 62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5" name="直線コネクタ 62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26" name="テキスト ボックス 62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7" name="直線コネクタ 62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28" name="テキスト ボックス 627"/>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2213</xdr:rowOff>
    </xdr:from>
    <xdr:to>
      <xdr:col>23</xdr:col>
      <xdr:colOff>516889</xdr:colOff>
      <xdr:row>79</xdr:row>
      <xdr:rowOff>98879</xdr:rowOff>
    </xdr:to>
    <xdr:cxnSp macro="">
      <xdr:nvCxnSpPr>
        <xdr:cNvPr id="632" name="直線コネクタ 631"/>
        <xdr:cNvCxnSpPr/>
      </xdr:nvCxnSpPr>
      <xdr:spPr>
        <a:xfrm flipV="1">
          <a:off x="16317595" y="12175163"/>
          <a:ext cx="1269" cy="1468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33"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4" name="直線コネクタ 633"/>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120340</xdr:rowOff>
    </xdr:from>
    <xdr:ext cx="534377" cy="259045"/>
    <xdr:sp macro="" textlink="">
      <xdr:nvSpPr>
        <xdr:cNvPr id="635" name="災害復旧費最大値テキスト"/>
        <xdr:cNvSpPr txBox="1"/>
      </xdr:nvSpPr>
      <xdr:spPr>
        <a:xfrm>
          <a:off x="16370300" y="1195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44,960</a:t>
          </a:r>
          <a:endParaRPr kumimoji="1" lang="ja-JP" altLang="en-US" sz="1000" b="1">
            <a:latin typeface="ＭＳ Ｐゴシック"/>
          </a:endParaRPr>
        </a:p>
      </xdr:txBody>
    </xdr:sp>
    <xdr:clientData/>
  </xdr:oneCellAnchor>
  <xdr:twoCellAnchor>
    <xdr:from>
      <xdr:col>23</xdr:col>
      <xdr:colOff>428625</xdr:colOff>
      <xdr:row>71</xdr:row>
      <xdr:rowOff>2213</xdr:rowOff>
    </xdr:from>
    <xdr:to>
      <xdr:col>23</xdr:col>
      <xdr:colOff>606425</xdr:colOff>
      <xdr:row>71</xdr:row>
      <xdr:rowOff>2213</xdr:rowOff>
    </xdr:to>
    <xdr:cxnSp macro="">
      <xdr:nvCxnSpPr>
        <xdr:cNvPr id="636" name="直線コネクタ 635"/>
        <xdr:cNvCxnSpPr/>
      </xdr:nvCxnSpPr>
      <xdr:spPr>
        <a:xfrm>
          <a:off x="16230600" y="12175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102896</xdr:rowOff>
    </xdr:from>
    <xdr:to>
      <xdr:col>23</xdr:col>
      <xdr:colOff>517525</xdr:colOff>
      <xdr:row>79</xdr:row>
      <xdr:rowOff>61519</xdr:rowOff>
    </xdr:to>
    <xdr:cxnSp macro="">
      <xdr:nvCxnSpPr>
        <xdr:cNvPr id="637" name="直線コネクタ 636"/>
        <xdr:cNvCxnSpPr/>
      </xdr:nvCxnSpPr>
      <xdr:spPr>
        <a:xfrm>
          <a:off x="15481300" y="13475996"/>
          <a:ext cx="838200" cy="13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147961</xdr:rowOff>
    </xdr:from>
    <xdr:ext cx="469744" cy="259045"/>
    <xdr:sp macro="" textlink="">
      <xdr:nvSpPr>
        <xdr:cNvPr id="638" name="災害復旧費平均値テキスト"/>
        <xdr:cNvSpPr txBox="1"/>
      </xdr:nvSpPr>
      <xdr:spPr>
        <a:xfrm>
          <a:off x="16370300" y="13349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125084</xdr:rowOff>
    </xdr:from>
    <xdr:to>
      <xdr:col>23</xdr:col>
      <xdr:colOff>568325</xdr:colOff>
      <xdr:row>79</xdr:row>
      <xdr:rowOff>55234</xdr:rowOff>
    </xdr:to>
    <xdr:sp macro="" textlink="">
      <xdr:nvSpPr>
        <xdr:cNvPr id="639" name="フローチャート : 判断 638"/>
        <xdr:cNvSpPr/>
      </xdr:nvSpPr>
      <xdr:spPr>
        <a:xfrm>
          <a:off x="16268700" y="134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102896</xdr:rowOff>
    </xdr:from>
    <xdr:to>
      <xdr:col>22</xdr:col>
      <xdr:colOff>365125</xdr:colOff>
      <xdr:row>78</xdr:row>
      <xdr:rowOff>111875</xdr:rowOff>
    </xdr:to>
    <xdr:cxnSp macro="">
      <xdr:nvCxnSpPr>
        <xdr:cNvPr id="640" name="直線コネクタ 639"/>
        <xdr:cNvCxnSpPr/>
      </xdr:nvCxnSpPr>
      <xdr:spPr>
        <a:xfrm flipV="1">
          <a:off x="14592300" y="13475996"/>
          <a:ext cx="889000" cy="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107612</xdr:rowOff>
    </xdr:from>
    <xdr:to>
      <xdr:col>22</xdr:col>
      <xdr:colOff>415925</xdr:colOff>
      <xdr:row>79</xdr:row>
      <xdr:rowOff>37762</xdr:rowOff>
    </xdr:to>
    <xdr:sp macro="" textlink="">
      <xdr:nvSpPr>
        <xdr:cNvPr id="641" name="フローチャート : 判断 640"/>
        <xdr:cNvSpPr/>
      </xdr:nvSpPr>
      <xdr:spPr>
        <a:xfrm>
          <a:off x="15430500" y="134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28889</xdr:rowOff>
    </xdr:from>
    <xdr:ext cx="469744" cy="259045"/>
    <xdr:sp macro="" textlink="">
      <xdr:nvSpPr>
        <xdr:cNvPr id="642" name="テキスト ボックス 641"/>
        <xdr:cNvSpPr txBox="1"/>
      </xdr:nvSpPr>
      <xdr:spPr>
        <a:xfrm>
          <a:off x="15246427" y="1357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111875</xdr:rowOff>
    </xdr:from>
    <xdr:to>
      <xdr:col>21</xdr:col>
      <xdr:colOff>161925</xdr:colOff>
      <xdr:row>79</xdr:row>
      <xdr:rowOff>24323</xdr:rowOff>
    </xdr:to>
    <xdr:cxnSp macro="">
      <xdr:nvCxnSpPr>
        <xdr:cNvPr id="643" name="直線コネクタ 642"/>
        <xdr:cNvCxnSpPr/>
      </xdr:nvCxnSpPr>
      <xdr:spPr>
        <a:xfrm flipV="1">
          <a:off x="13703300" y="13484975"/>
          <a:ext cx="889000" cy="8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158525</xdr:rowOff>
    </xdr:from>
    <xdr:to>
      <xdr:col>21</xdr:col>
      <xdr:colOff>212725</xdr:colOff>
      <xdr:row>79</xdr:row>
      <xdr:rowOff>88675</xdr:rowOff>
    </xdr:to>
    <xdr:sp macro="" textlink="">
      <xdr:nvSpPr>
        <xdr:cNvPr id="644" name="フローチャート : 判断 643"/>
        <xdr:cNvSpPr/>
      </xdr:nvSpPr>
      <xdr:spPr>
        <a:xfrm>
          <a:off x="14541500" y="1353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79802</xdr:rowOff>
    </xdr:from>
    <xdr:ext cx="469744" cy="259045"/>
    <xdr:sp macro="" textlink="">
      <xdr:nvSpPr>
        <xdr:cNvPr id="645" name="テキスト ボックス 644"/>
        <xdr:cNvSpPr txBox="1"/>
      </xdr:nvSpPr>
      <xdr:spPr>
        <a:xfrm>
          <a:off x="14357427" y="1362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158739</xdr:rowOff>
    </xdr:from>
    <xdr:to>
      <xdr:col>19</xdr:col>
      <xdr:colOff>644525</xdr:colOff>
      <xdr:row>79</xdr:row>
      <xdr:rowOff>24323</xdr:rowOff>
    </xdr:to>
    <xdr:cxnSp macro="">
      <xdr:nvCxnSpPr>
        <xdr:cNvPr id="646" name="直線コネクタ 645"/>
        <xdr:cNvCxnSpPr/>
      </xdr:nvCxnSpPr>
      <xdr:spPr>
        <a:xfrm>
          <a:off x="12814300" y="13531839"/>
          <a:ext cx="889000" cy="3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115450</xdr:rowOff>
    </xdr:from>
    <xdr:to>
      <xdr:col>20</xdr:col>
      <xdr:colOff>9525</xdr:colOff>
      <xdr:row>79</xdr:row>
      <xdr:rowOff>45600</xdr:rowOff>
    </xdr:to>
    <xdr:sp macro="" textlink="">
      <xdr:nvSpPr>
        <xdr:cNvPr id="647" name="フローチャート : 判断 646"/>
        <xdr:cNvSpPr/>
      </xdr:nvSpPr>
      <xdr:spPr>
        <a:xfrm>
          <a:off x="13652500" y="1348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62127</xdr:rowOff>
    </xdr:from>
    <xdr:ext cx="469744" cy="259045"/>
    <xdr:sp macro="" textlink="">
      <xdr:nvSpPr>
        <xdr:cNvPr id="648" name="テキスト ボックス 647"/>
        <xdr:cNvSpPr txBox="1"/>
      </xdr:nvSpPr>
      <xdr:spPr>
        <a:xfrm>
          <a:off x="13468427" y="1326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3,187</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116201</xdr:rowOff>
    </xdr:from>
    <xdr:to>
      <xdr:col>18</xdr:col>
      <xdr:colOff>492125</xdr:colOff>
      <xdr:row>79</xdr:row>
      <xdr:rowOff>46351</xdr:rowOff>
    </xdr:to>
    <xdr:sp macro="" textlink="">
      <xdr:nvSpPr>
        <xdr:cNvPr id="649" name="フローチャート : 判断 648"/>
        <xdr:cNvSpPr/>
      </xdr:nvSpPr>
      <xdr:spPr>
        <a:xfrm>
          <a:off x="12763500" y="1348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37478</xdr:rowOff>
    </xdr:from>
    <xdr:ext cx="469744" cy="259045"/>
    <xdr:sp macro="" textlink="">
      <xdr:nvSpPr>
        <xdr:cNvPr id="650" name="テキスト ボックス 649"/>
        <xdr:cNvSpPr txBox="1"/>
      </xdr:nvSpPr>
      <xdr:spPr>
        <a:xfrm>
          <a:off x="12579427" y="13582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10719</xdr:rowOff>
    </xdr:from>
    <xdr:to>
      <xdr:col>23</xdr:col>
      <xdr:colOff>568325</xdr:colOff>
      <xdr:row>79</xdr:row>
      <xdr:rowOff>112319</xdr:rowOff>
    </xdr:to>
    <xdr:sp macro="" textlink="">
      <xdr:nvSpPr>
        <xdr:cNvPr id="656" name="円/楕円 655"/>
        <xdr:cNvSpPr/>
      </xdr:nvSpPr>
      <xdr:spPr>
        <a:xfrm>
          <a:off x="16268700" y="1355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103511</xdr:rowOff>
    </xdr:from>
    <xdr:ext cx="469744" cy="259045"/>
    <xdr:sp macro="" textlink="">
      <xdr:nvSpPr>
        <xdr:cNvPr id="657" name="災害復旧費該当値テキスト"/>
        <xdr:cNvSpPr txBox="1"/>
      </xdr:nvSpPr>
      <xdr:spPr>
        <a:xfrm>
          <a:off x="16370300" y="1347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1,144</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52096</xdr:rowOff>
    </xdr:from>
    <xdr:to>
      <xdr:col>22</xdr:col>
      <xdr:colOff>415925</xdr:colOff>
      <xdr:row>78</xdr:row>
      <xdr:rowOff>153696</xdr:rowOff>
    </xdr:to>
    <xdr:sp macro="" textlink="">
      <xdr:nvSpPr>
        <xdr:cNvPr id="658" name="円/楕円 657"/>
        <xdr:cNvSpPr/>
      </xdr:nvSpPr>
      <xdr:spPr>
        <a:xfrm>
          <a:off x="15430500" y="1342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170223</xdr:rowOff>
    </xdr:from>
    <xdr:ext cx="469744" cy="259045"/>
    <xdr:sp macro="" textlink="">
      <xdr:nvSpPr>
        <xdr:cNvPr id="659" name="テキスト ボックス 658"/>
        <xdr:cNvSpPr txBox="1"/>
      </xdr:nvSpPr>
      <xdr:spPr>
        <a:xfrm>
          <a:off x="15246427" y="13200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61075</xdr:rowOff>
    </xdr:from>
    <xdr:to>
      <xdr:col>21</xdr:col>
      <xdr:colOff>212725</xdr:colOff>
      <xdr:row>78</xdr:row>
      <xdr:rowOff>162675</xdr:rowOff>
    </xdr:to>
    <xdr:sp macro="" textlink="">
      <xdr:nvSpPr>
        <xdr:cNvPr id="660" name="円/楕円 659"/>
        <xdr:cNvSpPr/>
      </xdr:nvSpPr>
      <xdr:spPr>
        <a:xfrm>
          <a:off x="14541500" y="134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7752</xdr:rowOff>
    </xdr:from>
    <xdr:ext cx="469744" cy="259045"/>
    <xdr:sp macro="" textlink="">
      <xdr:nvSpPr>
        <xdr:cNvPr id="661" name="テキスト ボックス 660"/>
        <xdr:cNvSpPr txBox="1"/>
      </xdr:nvSpPr>
      <xdr:spPr>
        <a:xfrm>
          <a:off x="14357427" y="13209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4,852</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144973</xdr:rowOff>
    </xdr:from>
    <xdr:to>
      <xdr:col>20</xdr:col>
      <xdr:colOff>9525</xdr:colOff>
      <xdr:row>79</xdr:row>
      <xdr:rowOff>75123</xdr:rowOff>
    </xdr:to>
    <xdr:sp macro="" textlink="">
      <xdr:nvSpPr>
        <xdr:cNvPr id="662" name="円/楕円 661"/>
        <xdr:cNvSpPr/>
      </xdr:nvSpPr>
      <xdr:spPr>
        <a:xfrm>
          <a:off x="13652500" y="1351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66250</xdr:rowOff>
    </xdr:from>
    <xdr:ext cx="469744" cy="259045"/>
    <xdr:sp macro="" textlink="">
      <xdr:nvSpPr>
        <xdr:cNvPr id="663" name="テキスト ボックス 662"/>
        <xdr:cNvSpPr txBox="1"/>
      </xdr:nvSpPr>
      <xdr:spPr>
        <a:xfrm>
          <a:off x="13468427" y="13610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2,283</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107939</xdr:rowOff>
    </xdr:from>
    <xdr:to>
      <xdr:col>18</xdr:col>
      <xdr:colOff>492125</xdr:colOff>
      <xdr:row>79</xdr:row>
      <xdr:rowOff>38089</xdr:rowOff>
    </xdr:to>
    <xdr:sp macro="" textlink="">
      <xdr:nvSpPr>
        <xdr:cNvPr id="664" name="円/楕円 663"/>
        <xdr:cNvSpPr/>
      </xdr:nvSpPr>
      <xdr:spPr>
        <a:xfrm>
          <a:off x="12763500" y="134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54616</xdr:rowOff>
    </xdr:from>
    <xdr:ext cx="469744" cy="259045"/>
    <xdr:sp macro="" textlink="">
      <xdr:nvSpPr>
        <xdr:cNvPr id="665" name="テキスト ボックス 664"/>
        <xdr:cNvSpPr txBox="1"/>
      </xdr:nvSpPr>
      <xdr:spPr>
        <a:xfrm>
          <a:off x="12579427" y="1325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6" name="直線コネクタ 67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7" name="テキスト ボックス 67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8" name="直線コネクタ 67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9" name="テキスト ボックス 67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0" name="直線コネクタ 67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1" name="テキスト ボックス 68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2" name="直線コネクタ 68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3" name="テキスト ボックス 68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4" name="直線コネクタ 68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85" name="テキスト ボックス 68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28981</xdr:rowOff>
    </xdr:from>
    <xdr:to>
      <xdr:col>23</xdr:col>
      <xdr:colOff>516889</xdr:colOff>
      <xdr:row>97</xdr:row>
      <xdr:rowOff>110782</xdr:rowOff>
    </xdr:to>
    <xdr:cxnSp macro="">
      <xdr:nvCxnSpPr>
        <xdr:cNvPr id="689" name="直線コネクタ 688"/>
        <xdr:cNvCxnSpPr/>
      </xdr:nvCxnSpPr>
      <xdr:spPr>
        <a:xfrm flipV="1">
          <a:off x="16317595" y="15630931"/>
          <a:ext cx="1269" cy="111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114609</xdr:rowOff>
    </xdr:from>
    <xdr:ext cx="534377" cy="259045"/>
    <xdr:sp macro="" textlink="">
      <xdr:nvSpPr>
        <xdr:cNvPr id="690" name="公債費最小値テキスト"/>
        <xdr:cNvSpPr txBox="1"/>
      </xdr:nvSpPr>
      <xdr:spPr>
        <a:xfrm>
          <a:off x="16370300" y="1674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14,518</a:t>
          </a:r>
          <a:endParaRPr kumimoji="1" lang="ja-JP" altLang="en-US" sz="1000" b="1">
            <a:latin typeface="ＭＳ Ｐゴシック"/>
          </a:endParaRPr>
        </a:p>
      </xdr:txBody>
    </xdr:sp>
    <xdr:clientData/>
  </xdr:oneCellAnchor>
  <xdr:twoCellAnchor>
    <xdr:from>
      <xdr:col>23</xdr:col>
      <xdr:colOff>428625</xdr:colOff>
      <xdr:row>97</xdr:row>
      <xdr:rowOff>110782</xdr:rowOff>
    </xdr:from>
    <xdr:to>
      <xdr:col>23</xdr:col>
      <xdr:colOff>606425</xdr:colOff>
      <xdr:row>97</xdr:row>
      <xdr:rowOff>110782</xdr:rowOff>
    </xdr:to>
    <xdr:cxnSp macro="">
      <xdr:nvCxnSpPr>
        <xdr:cNvPr id="691" name="直線コネクタ 690"/>
        <xdr:cNvCxnSpPr/>
      </xdr:nvCxnSpPr>
      <xdr:spPr>
        <a:xfrm>
          <a:off x="16230600" y="16741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147108</xdr:rowOff>
    </xdr:from>
    <xdr:ext cx="534377" cy="259045"/>
    <xdr:sp macro="" textlink="">
      <xdr:nvSpPr>
        <xdr:cNvPr id="692" name="公債費最大値テキスト"/>
        <xdr:cNvSpPr txBox="1"/>
      </xdr:nvSpPr>
      <xdr:spPr>
        <a:xfrm>
          <a:off x="16370300" y="1540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72,812</a:t>
          </a:r>
          <a:endParaRPr kumimoji="1" lang="ja-JP" altLang="en-US" sz="1000" b="1">
            <a:latin typeface="ＭＳ Ｐゴシック"/>
          </a:endParaRPr>
        </a:p>
      </xdr:txBody>
    </xdr:sp>
    <xdr:clientData/>
  </xdr:oneCellAnchor>
  <xdr:twoCellAnchor>
    <xdr:from>
      <xdr:col>23</xdr:col>
      <xdr:colOff>428625</xdr:colOff>
      <xdr:row>91</xdr:row>
      <xdr:rowOff>28981</xdr:rowOff>
    </xdr:from>
    <xdr:to>
      <xdr:col>23</xdr:col>
      <xdr:colOff>606425</xdr:colOff>
      <xdr:row>91</xdr:row>
      <xdr:rowOff>28981</xdr:rowOff>
    </xdr:to>
    <xdr:cxnSp macro="">
      <xdr:nvCxnSpPr>
        <xdr:cNvPr id="693" name="直線コネクタ 692"/>
        <xdr:cNvCxnSpPr/>
      </xdr:nvCxnSpPr>
      <xdr:spPr>
        <a:xfrm>
          <a:off x="16230600" y="15630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67100</xdr:rowOff>
    </xdr:from>
    <xdr:to>
      <xdr:col>23</xdr:col>
      <xdr:colOff>517525</xdr:colOff>
      <xdr:row>95</xdr:row>
      <xdr:rowOff>84531</xdr:rowOff>
    </xdr:to>
    <xdr:cxnSp macro="">
      <xdr:nvCxnSpPr>
        <xdr:cNvPr id="694" name="直線コネクタ 693"/>
        <xdr:cNvCxnSpPr/>
      </xdr:nvCxnSpPr>
      <xdr:spPr>
        <a:xfrm flipV="1">
          <a:off x="15481300" y="16354850"/>
          <a:ext cx="838200" cy="1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144536</xdr:rowOff>
    </xdr:from>
    <xdr:ext cx="534377" cy="259045"/>
    <xdr:sp macro="" textlink="">
      <xdr:nvSpPr>
        <xdr:cNvPr id="695" name="公債費平均値テキスト"/>
        <xdr:cNvSpPr txBox="1"/>
      </xdr:nvSpPr>
      <xdr:spPr>
        <a:xfrm>
          <a:off x="16370300" y="16432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26,947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166109</xdr:rowOff>
    </xdr:from>
    <xdr:to>
      <xdr:col>23</xdr:col>
      <xdr:colOff>568325</xdr:colOff>
      <xdr:row>96</xdr:row>
      <xdr:rowOff>96259</xdr:rowOff>
    </xdr:to>
    <xdr:sp macro="" textlink="">
      <xdr:nvSpPr>
        <xdr:cNvPr id="696" name="フローチャート : 判断 695"/>
        <xdr:cNvSpPr/>
      </xdr:nvSpPr>
      <xdr:spPr>
        <a:xfrm>
          <a:off x="16268700" y="1645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12960</xdr:rowOff>
    </xdr:from>
    <xdr:to>
      <xdr:col>22</xdr:col>
      <xdr:colOff>365125</xdr:colOff>
      <xdr:row>95</xdr:row>
      <xdr:rowOff>84531</xdr:rowOff>
    </xdr:to>
    <xdr:cxnSp macro="">
      <xdr:nvCxnSpPr>
        <xdr:cNvPr id="697" name="直線コネクタ 696"/>
        <xdr:cNvCxnSpPr/>
      </xdr:nvCxnSpPr>
      <xdr:spPr>
        <a:xfrm>
          <a:off x="14592300" y="16300710"/>
          <a:ext cx="889000" cy="7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135516</xdr:rowOff>
    </xdr:from>
    <xdr:to>
      <xdr:col>22</xdr:col>
      <xdr:colOff>415925</xdr:colOff>
      <xdr:row>96</xdr:row>
      <xdr:rowOff>65666</xdr:rowOff>
    </xdr:to>
    <xdr:sp macro="" textlink="">
      <xdr:nvSpPr>
        <xdr:cNvPr id="698" name="フローチャート : 判断 697"/>
        <xdr:cNvSpPr/>
      </xdr:nvSpPr>
      <xdr:spPr>
        <a:xfrm>
          <a:off x="15430500" y="16423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56793</xdr:rowOff>
    </xdr:from>
    <xdr:ext cx="534377" cy="259045"/>
    <xdr:sp macro="" textlink="">
      <xdr:nvSpPr>
        <xdr:cNvPr id="699" name="テキスト ボックス 698"/>
        <xdr:cNvSpPr txBox="1"/>
      </xdr:nvSpPr>
      <xdr:spPr>
        <a:xfrm>
          <a:off x="15214111" y="1651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28,553</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144311</xdr:rowOff>
    </xdr:from>
    <xdr:to>
      <xdr:col>21</xdr:col>
      <xdr:colOff>161925</xdr:colOff>
      <xdr:row>95</xdr:row>
      <xdr:rowOff>12960</xdr:rowOff>
    </xdr:to>
    <xdr:cxnSp macro="">
      <xdr:nvCxnSpPr>
        <xdr:cNvPr id="700" name="直線コネクタ 699"/>
        <xdr:cNvCxnSpPr/>
      </xdr:nvCxnSpPr>
      <xdr:spPr>
        <a:xfrm>
          <a:off x="13703300" y="16260611"/>
          <a:ext cx="889000" cy="4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64536</xdr:rowOff>
    </xdr:from>
    <xdr:to>
      <xdr:col>21</xdr:col>
      <xdr:colOff>212725</xdr:colOff>
      <xdr:row>95</xdr:row>
      <xdr:rowOff>166136</xdr:rowOff>
    </xdr:to>
    <xdr:sp macro="" textlink="">
      <xdr:nvSpPr>
        <xdr:cNvPr id="701" name="フローチャート : 判断 700"/>
        <xdr:cNvSpPr/>
      </xdr:nvSpPr>
      <xdr:spPr>
        <a:xfrm>
          <a:off x="14541500" y="163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157263</xdr:rowOff>
    </xdr:from>
    <xdr:ext cx="534377" cy="259045"/>
    <xdr:sp macro="" textlink="">
      <xdr:nvSpPr>
        <xdr:cNvPr id="702" name="テキスト ボックス 701"/>
        <xdr:cNvSpPr txBox="1"/>
      </xdr:nvSpPr>
      <xdr:spPr>
        <a:xfrm>
          <a:off x="14325111" y="1644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32,279</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137243</xdr:rowOff>
    </xdr:from>
    <xdr:to>
      <xdr:col>19</xdr:col>
      <xdr:colOff>644525</xdr:colOff>
      <xdr:row>94</xdr:row>
      <xdr:rowOff>144311</xdr:rowOff>
    </xdr:to>
    <xdr:cxnSp macro="">
      <xdr:nvCxnSpPr>
        <xdr:cNvPr id="703" name="直線コネクタ 702"/>
        <xdr:cNvCxnSpPr/>
      </xdr:nvCxnSpPr>
      <xdr:spPr>
        <a:xfrm>
          <a:off x="12814300" y="16253543"/>
          <a:ext cx="889000" cy="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47676</xdr:rowOff>
    </xdr:from>
    <xdr:to>
      <xdr:col>20</xdr:col>
      <xdr:colOff>9525</xdr:colOff>
      <xdr:row>95</xdr:row>
      <xdr:rowOff>149276</xdr:rowOff>
    </xdr:to>
    <xdr:sp macro="" textlink="">
      <xdr:nvSpPr>
        <xdr:cNvPr id="704" name="フローチャート : 判断 703"/>
        <xdr:cNvSpPr/>
      </xdr:nvSpPr>
      <xdr:spPr>
        <a:xfrm>
          <a:off x="13652500" y="1633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140403</xdr:rowOff>
    </xdr:from>
    <xdr:ext cx="534377" cy="259045"/>
    <xdr:sp macro="" textlink="">
      <xdr:nvSpPr>
        <xdr:cNvPr id="705" name="テキスト ボックス 704"/>
        <xdr:cNvSpPr txBox="1"/>
      </xdr:nvSpPr>
      <xdr:spPr>
        <a:xfrm>
          <a:off x="13436111" y="1642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33,164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39255</xdr:rowOff>
    </xdr:from>
    <xdr:to>
      <xdr:col>18</xdr:col>
      <xdr:colOff>492125</xdr:colOff>
      <xdr:row>95</xdr:row>
      <xdr:rowOff>140855</xdr:rowOff>
    </xdr:to>
    <xdr:sp macro="" textlink="">
      <xdr:nvSpPr>
        <xdr:cNvPr id="706" name="フローチャート : 判断 705"/>
        <xdr:cNvSpPr/>
      </xdr:nvSpPr>
      <xdr:spPr>
        <a:xfrm>
          <a:off x="12763500" y="1632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131982</xdr:rowOff>
    </xdr:from>
    <xdr:ext cx="534377" cy="259045"/>
    <xdr:sp macro="" textlink="">
      <xdr:nvSpPr>
        <xdr:cNvPr id="707" name="テキスト ボックス 706"/>
        <xdr:cNvSpPr txBox="1"/>
      </xdr:nvSpPr>
      <xdr:spPr>
        <a:xfrm>
          <a:off x="12547111" y="1641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16300</xdr:rowOff>
    </xdr:from>
    <xdr:to>
      <xdr:col>23</xdr:col>
      <xdr:colOff>568325</xdr:colOff>
      <xdr:row>95</xdr:row>
      <xdr:rowOff>117900</xdr:rowOff>
    </xdr:to>
    <xdr:sp macro="" textlink="">
      <xdr:nvSpPr>
        <xdr:cNvPr id="713" name="円/楕円 712"/>
        <xdr:cNvSpPr/>
      </xdr:nvSpPr>
      <xdr:spPr>
        <a:xfrm>
          <a:off x="16268700" y="1630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39177</xdr:rowOff>
    </xdr:from>
    <xdr:ext cx="534377" cy="259045"/>
    <xdr:sp macro="" textlink="">
      <xdr:nvSpPr>
        <xdr:cNvPr id="714" name="公債費該当値テキスト"/>
        <xdr:cNvSpPr txBox="1"/>
      </xdr:nvSpPr>
      <xdr:spPr>
        <a:xfrm>
          <a:off x="16370300" y="1615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34,811</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33731</xdr:rowOff>
    </xdr:from>
    <xdr:to>
      <xdr:col>22</xdr:col>
      <xdr:colOff>415925</xdr:colOff>
      <xdr:row>95</xdr:row>
      <xdr:rowOff>135331</xdr:rowOff>
    </xdr:to>
    <xdr:sp macro="" textlink="">
      <xdr:nvSpPr>
        <xdr:cNvPr id="715" name="円/楕円 714"/>
        <xdr:cNvSpPr/>
      </xdr:nvSpPr>
      <xdr:spPr>
        <a:xfrm>
          <a:off x="15430500" y="1632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151858</xdr:rowOff>
    </xdr:from>
    <xdr:ext cx="534377" cy="259045"/>
    <xdr:sp macro="" textlink="">
      <xdr:nvSpPr>
        <xdr:cNvPr id="716" name="テキスト ボックス 715"/>
        <xdr:cNvSpPr txBox="1"/>
      </xdr:nvSpPr>
      <xdr:spPr>
        <a:xfrm>
          <a:off x="15214111" y="1609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33,896</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133610</xdr:rowOff>
    </xdr:from>
    <xdr:to>
      <xdr:col>21</xdr:col>
      <xdr:colOff>212725</xdr:colOff>
      <xdr:row>95</xdr:row>
      <xdr:rowOff>63760</xdr:rowOff>
    </xdr:to>
    <xdr:sp macro="" textlink="">
      <xdr:nvSpPr>
        <xdr:cNvPr id="717" name="円/楕円 716"/>
        <xdr:cNvSpPr/>
      </xdr:nvSpPr>
      <xdr:spPr>
        <a:xfrm>
          <a:off x="14541500" y="1624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80287</xdr:rowOff>
    </xdr:from>
    <xdr:ext cx="534377" cy="259045"/>
    <xdr:sp macro="" textlink="">
      <xdr:nvSpPr>
        <xdr:cNvPr id="718" name="テキスト ボックス 717"/>
        <xdr:cNvSpPr txBox="1"/>
      </xdr:nvSpPr>
      <xdr:spPr>
        <a:xfrm>
          <a:off x="14325111" y="1602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37,653</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93511</xdr:rowOff>
    </xdr:from>
    <xdr:to>
      <xdr:col>20</xdr:col>
      <xdr:colOff>9525</xdr:colOff>
      <xdr:row>95</xdr:row>
      <xdr:rowOff>23661</xdr:rowOff>
    </xdr:to>
    <xdr:sp macro="" textlink="">
      <xdr:nvSpPr>
        <xdr:cNvPr id="719" name="円/楕円 718"/>
        <xdr:cNvSpPr/>
      </xdr:nvSpPr>
      <xdr:spPr>
        <a:xfrm>
          <a:off x="13652500" y="1620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40188</xdr:rowOff>
    </xdr:from>
    <xdr:ext cx="534377" cy="259045"/>
    <xdr:sp macro="" textlink="">
      <xdr:nvSpPr>
        <xdr:cNvPr id="720" name="テキスト ボックス 719"/>
        <xdr:cNvSpPr txBox="1"/>
      </xdr:nvSpPr>
      <xdr:spPr>
        <a:xfrm>
          <a:off x="13436111" y="1598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39,758</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86443</xdr:rowOff>
    </xdr:from>
    <xdr:to>
      <xdr:col>18</xdr:col>
      <xdr:colOff>492125</xdr:colOff>
      <xdr:row>95</xdr:row>
      <xdr:rowOff>16593</xdr:rowOff>
    </xdr:to>
    <xdr:sp macro="" textlink="">
      <xdr:nvSpPr>
        <xdr:cNvPr id="721" name="円/楕円 720"/>
        <xdr:cNvSpPr/>
      </xdr:nvSpPr>
      <xdr:spPr>
        <a:xfrm>
          <a:off x="12763500" y="1620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33120</xdr:rowOff>
    </xdr:from>
    <xdr:ext cx="534377" cy="259045"/>
    <xdr:sp macro="" textlink="">
      <xdr:nvSpPr>
        <xdr:cNvPr id="722" name="テキスト ボックス 721"/>
        <xdr:cNvSpPr txBox="1"/>
      </xdr:nvSpPr>
      <xdr:spPr>
        <a:xfrm>
          <a:off x="12547111" y="159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40,129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6" name="テキスト ボックス 735"/>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8" name="テキスト ボックス 73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0" name="テキスト ボックス 73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2" name="テキスト ボックス 74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119126</xdr:rowOff>
    </xdr:from>
    <xdr:to>
      <xdr:col>32</xdr:col>
      <xdr:colOff>186689</xdr:colOff>
      <xdr:row>39</xdr:row>
      <xdr:rowOff>44450</xdr:rowOff>
    </xdr:to>
    <xdr:cxnSp macro="">
      <xdr:nvCxnSpPr>
        <xdr:cNvPr id="746" name="直線コネクタ 745"/>
        <xdr:cNvCxnSpPr/>
      </xdr:nvCxnSpPr>
      <xdr:spPr>
        <a:xfrm flipV="1">
          <a:off x="22159595" y="5262626"/>
          <a:ext cx="1269" cy="1468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7"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65803</xdr:rowOff>
    </xdr:from>
    <xdr:ext cx="469744" cy="259045"/>
    <xdr:sp macro="" textlink="">
      <xdr:nvSpPr>
        <xdr:cNvPr id="749" name="諸支出金最大値テキスト"/>
        <xdr:cNvSpPr txBox="1"/>
      </xdr:nvSpPr>
      <xdr:spPr>
        <a:xfrm>
          <a:off x="22212300" y="503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1,927</a:t>
          </a:r>
          <a:endParaRPr kumimoji="1" lang="ja-JP" altLang="en-US" sz="1000" b="1">
            <a:latin typeface="ＭＳ Ｐゴシック"/>
          </a:endParaRPr>
        </a:p>
      </xdr:txBody>
    </xdr:sp>
    <xdr:clientData/>
  </xdr:oneCellAnchor>
  <xdr:twoCellAnchor>
    <xdr:from>
      <xdr:col>32</xdr:col>
      <xdr:colOff>98425</xdr:colOff>
      <xdr:row>30</xdr:row>
      <xdr:rowOff>119126</xdr:rowOff>
    </xdr:from>
    <xdr:to>
      <xdr:col>32</xdr:col>
      <xdr:colOff>276225</xdr:colOff>
      <xdr:row>30</xdr:row>
      <xdr:rowOff>119126</xdr:rowOff>
    </xdr:to>
    <xdr:cxnSp macro="">
      <xdr:nvCxnSpPr>
        <xdr:cNvPr id="750" name="直線コネクタ 749"/>
        <xdr:cNvCxnSpPr/>
      </xdr:nvCxnSpPr>
      <xdr:spPr>
        <a:xfrm>
          <a:off x="22072600" y="526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1" name="直線コネクタ 75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66057</xdr:rowOff>
    </xdr:from>
    <xdr:ext cx="378565" cy="259045"/>
    <xdr:sp macro="" textlink="">
      <xdr:nvSpPr>
        <xdr:cNvPr id="752" name="諸支出金平均値テキスト"/>
        <xdr:cNvSpPr txBox="1"/>
      </xdr:nvSpPr>
      <xdr:spPr>
        <a:xfrm>
          <a:off x="22212300" y="64097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43180</xdr:rowOff>
    </xdr:from>
    <xdr:to>
      <xdr:col>32</xdr:col>
      <xdr:colOff>238125</xdr:colOff>
      <xdr:row>38</xdr:row>
      <xdr:rowOff>144780</xdr:rowOff>
    </xdr:to>
    <xdr:sp macro="" textlink="">
      <xdr:nvSpPr>
        <xdr:cNvPr id="753" name="フローチャート : 判断 752"/>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4" name="直線コネクタ 75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33274</xdr:rowOff>
    </xdr:from>
    <xdr:to>
      <xdr:col>31</xdr:col>
      <xdr:colOff>85725</xdr:colOff>
      <xdr:row>38</xdr:row>
      <xdr:rowOff>134874</xdr:rowOff>
    </xdr:to>
    <xdr:sp macro="" textlink="">
      <xdr:nvSpPr>
        <xdr:cNvPr id="755" name="フローチャート : 判断 754"/>
        <xdr:cNvSpPr/>
      </xdr:nvSpPr>
      <xdr:spPr>
        <a:xfrm>
          <a:off x="21272500" y="654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151401</xdr:rowOff>
    </xdr:from>
    <xdr:ext cx="378565" cy="259045"/>
    <xdr:sp macro="" textlink="">
      <xdr:nvSpPr>
        <xdr:cNvPr id="756" name="テキスト ボックス 755"/>
        <xdr:cNvSpPr txBox="1"/>
      </xdr:nvSpPr>
      <xdr:spPr>
        <a:xfrm>
          <a:off x="21134017" y="6323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7" name="直線コネクタ 75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139192</xdr:rowOff>
    </xdr:from>
    <xdr:to>
      <xdr:col>29</xdr:col>
      <xdr:colOff>568325</xdr:colOff>
      <xdr:row>38</xdr:row>
      <xdr:rowOff>69342</xdr:rowOff>
    </xdr:to>
    <xdr:sp macro="" textlink="">
      <xdr:nvSpPr>
        <xdr:cNvPr id="758" name="フローチャート : 判断 757"/>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85869</xdr:rowOff>
    </xdr:from>
    <xdr:ext cx="378565" cy="259045"/>
    <xdr:sp macro="" textlink="">
      <xdr:nvSpPr>
        <xdr:cNvPr id="759" name="テキスト ボックス 758"/>
        <xdr:cNvSpPr txBox="1"/>
      </xdr:nvSpPr>
      <xdr:spPr>
        <a:xfrm>
          <a:off x="20245017" y="6258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0" name="直線コネクタ 75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17272</xdr:rowOff>
    </xdr:from>
    <xdr:to>
      <xdr:col>28</xdr:col>
      <xdr:colOff>365125</xdr:colOff>
      <xdr:row>38</xdr:row>
      <xdr:rowOff>118872</xdr:rowOff>
    </xdr:to>
    <xdr:sp macro="" textlink="">
      <xdr:nvSpPr>
        <xdr:cNvPr id="761" name="フローチャート : 判断 760"/>
        <xdr:cNvSpPr/>
      </xdr:nvSpPr>
      <xdr:spPr>
        <a:xfrm>
          <a:off x="19494500" y="653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135399</xdr:rowOff>
    </xdr:from>
    <xdr:ext cx="378565" cy="259045"/>
    <xdr:sp macro="" textlink="">
      <xdr:nvSpPr>
        <xdr:cNvPr id="762" name="テキスト ボックス 761"/>
        <xdr:cNvSpPr txBox="1"/>
      </xdr:nvSpPr>
      <xdr:spPr>
        <a:xfrm>
          <a:off x="19356017" y="6307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508</xdr:rowOff>
    </xdr:from>
    <xdr:to>
      <xdr:col>27</xdr:col>
      <xdr:colOff>161925</xdr:colOff>
      <xdr:row>38</xdr:row>
      <xdr:rowOff>102108</xdr:rowOff>
    </xdr:to>
    <xdr:sp macro="" textlink="">
      <xdr:nvSpPr>
        <xdr:cNvPr id="763" name="フローチャート : 判断 762"/>
        <xdr:cNvSpPr/>
      </xdr:nvSpPr>
      <xdr:spPr>
        <a:xfrm>
          <a:off x="18605500" y="651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118635</xdr:rowOff>
    </xdr:from>
    <xdr:ext cx="378565" cy="259045"/>
    <xdr:sp macro="" textlink="">
      <xdr:nvSpPr>
        <xdr:cNvPr id="764" name="テキスト ボックス 763"/>
        <xdr:cNvSpPr txBox="1"/>
      </xdr:nvSpPr>
      <xdr:spPr>
        <a:xfrm>
          <a:off x="18467017" y="6290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0" name="円/楕円 76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71"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2" name="円/楕円 77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3" name="テキスト ボックス 772"/>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4" name="円/楕円 77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5" name="テキスト ボックス 774"/>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6" name="円/楕円 77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7" name="テキスト ボックス 776"/>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8" name="円/楕円 77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9" name="テキスト ボックス 778"/>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2" name="フローチャート :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4" name="フローチャート :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5" name="テキスト ボックス 804"/>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7" name="フローチャート :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8" name="テキスト ボックス 807"/>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0" name="フローチャート :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1" name="テキスト ボックス 810"/>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2" name="フローチャート :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3" name="テキスト ボックス 812"/>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9" name="円/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1" name="円/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2" name="テキスト ボックス 821"/>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3" name="円/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4" name="テキスト ボックス 823"/>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5" name="円/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6" name="テキスト ボックス 825"/>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7" name="円/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8" name="テキスト ボックス 827"/>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これまで類似団体と同程度であった教育費について、住民一人当たり５８，５４１円となり、類似団体平均と比較し高い水準になっています。これは、快適な教育環境の整備のために、トイレの洋式化を推進するとともに、新たに全小中学校の普通教室へのエアコン整備を行うなど学校施設維持補修事業に取り組んだこと、義務教育学校の開校に向けた整備等を行ったことなどが主な要因です。</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また、</a:t>
          </a:r>
          <a:r>
            <a:rPr kumimoji="1" lang="ja-JP" altLang="ja-JP" sz="1300">
              <a:solidFill>
                <a:schemeClr val="dk1"/>
              </a:solidFill>
              <a:effectLst/>
              <a:latin typeface="+mn-lt"/>
              <a:ea typeface="+mn-ea"/>
              <a:cs typeface="+mn-cs"/>
            </a:rPr>
            <a:t>衛生費における</a:t>
          </a:r>
          <a:r>
            <a:rPr kumimoji="1" lang="ja-JP" altLang="en-US" sz="1300">
              <a:solidFill>
                <a:schemeClr val="dk1"/>
              </a:solidFill>
              <a:effectLst/>
              <a:latin typeface="+mn-lt"/>
              <a:ea typeface="+mn-ea"/>
              <a:cs typeface="+mn-cs"/>
            </a:rPr>
            <a:t>低下</a:t>
          </a:r>
          <a:r>
            <a:rPr kumimoji="1" lang="ja-JP" altLang="ja-JP" sz="1300">
              <a:solidFill>
                <a:schemeClr val="dk1"/>
              </a:solidFill>
              <a:effectLst/>
              <a:latin typeface="+mn-lt"/>
              <a:ea typeface="+mn-ea"/>
              <a:cs typeface="+mn-cs"/>
            </a:rPr>
            <a:t>については、市町村合併後の</a:t>
          </a:r>
          <a:r>
            <a:rPr kumimoji="1" lang="ja-JP" altLang="en-US" sz="1300">
              <a:solidFill>
                <a:schemeClr val="dk1"/>
              </a:solidFill>
              <a:effectLst/>
              <a:latin typeface="+mn-lt"/>
              <a:ea typeface="+mn-ea"/>
              <a:cs typeface="+mn-cs"/>
            </a:rPr>
            <a:t>まち</a:t>
          </a:r>
          <a:r>
            <a:rPr kumimoji="1" lang="ja-JP" altLang="ja-JP" sz="1300">
              <a:solidFill>
                <a:schemeClr val="dk1"/>
              </a:solidFill>
              <a:effectLst/>
              <a:latin typeface="+mn-lt"/>
              <a:ea typeface="+mn-ea"/>
              <a:cs typeface="+mn-cs"/>
            </a:rPr>
            <a:t>づくりに不可欠であったリサイクルセンター・最終処分場の整備</a:t>
          </a:r>
          <a:r>
            <a:rPr kumimoji="1" lang="ja-JP" altLang="en-US" sz="1300">
              <a:solidFill>
                <a:schemeClr val="dk1"/>
              </a:solidFill>
              <a:effectLst/>
              <a:latin typeface="+mn-lt"/>
              <a:ea typeface="+mn-ea"/>
              <a:cs typeface="+mn-cs"/>
            </a:rPr>
            <a:t>が平成２７年度までに完了したことが主な要因です</a:t>
          </a:r>
          <a:r>
            <a:rPr kumimoji="1" lang="ja-JP" altLang="ja-JP" sz="1300">
              <a:solidFill>
                <a:schemeClr val="dk1"/>
              </a:solidFill>
              <a:effectLst/>
              <a:latin typeface="+mn-lt"/>
              <a:ea typeface="+mn-ea"/>
              <a:cs typeface="+mn-cs"/>
            </a:rPr>
            <a:t>。</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財政調整基金残高については、平成２６年度決算まで着実に積み上げてきました。これは堅実な財政基盤を築くことと、健全な財政状況を堅持したまま市町村合併後に予定されていた大規模事業に備えるためでありますが、</a:t>
          </a:r>
          <a:r>
            <a:rPr kumimoji="1" lang="ja-JP" altLang="en-US" sz="1300">
              <a:solidFill>
                <a:schemeClr val="dk1"/>
              </a:solidFill>
              <a:effectLst/>
              <a:latin typeface="+mn-lt"/>
              <a:ea typeface="+mn-ea"/>
              <a:cs typeface="+mn-cs"/>
            </a:rPr>
            <a:t>平成２８年度は市税収入等の伸びが見込めない中で、市民ニーズに応えていくための施設整備や設備投資等の財源として</a:t>
          </a:r>
          <a:r>
            <a:rPr kumimoji="1" lang="ja-JP" altLang="ja-JP" sz="1300">
              <a:solidFill>
                <a:schemeClr val="dk1"/>
              </a:solidFill>
              <a:effectLst/>
              <a:latin typeface="+mn-lt"/>
              <a:ea typeface="+mn-ea"/>
              <a:cs typeface="+mn-cs"/>
            </a:rPr>
            <a:t>財政調整基金を</a:t>
          </a:r>
          <a:r>
            <a:rPr kumimoji="1" lang="ja-JP" altLang="en-US" sz="1300">
              <a:solidFill>
                <a:schemeClr val="dk1"/>
              </a:solidFill>
              <a:effectLst/>
              <a:latin typeface="+mn-lt"/>
              <a:ea typeface="+mn-ea"/>
              <a:cs typeface="+mn-cs"/>
            </a:rPr>
            <a:t>２４</a:t>
          </a:r>
          <a:r>
            <a:rPr kumimoji="1" lang="ja-JP" altLang="ja-JP" sz="1300">
              <a:solidFill>
                <a:schemeClr val="dk1"/>
              </a:solidFill>
              <a:effectLst/>
              <a:latin typeface="+mn-lt"/>
              <a:ea typeface="+mn-ea"/>
              <a:cs typeface="+mn-cs"/>
            </a:rPr>
            <a:t>億円取り崩しました。取り崩しにより標準財政規模比の財政調整基金残高は低下し</a:t>
          </a:r>
          <a:r>
            <a:rPr kumimoji="1" lang="ja-JP" altLang="en-US" sz="1300">
              <a:solidFill>
                <a:schemeClr val="dk1"/>
              </a:solidFill>
              <a:effectLst/>
              <a:latin typeface="+mn-lt"/>
              <a:ea typeface="+mn-ea"/>
              <a:cs typeface="+mn-cs"/>
            </a:rPr>
            <a:t>ています</a:t>
          </a:r>
          <a:r>
            <a:rPr kumimoji="1" lang="ja-JP" altLang="ja-JP" sz="1300">
              <a:solidFill>
                <a:schemeClr val="dk1"/>
              </a:solidFill>
              <a:effectLst/>
              <a:latin typeface="+mn-lt"/>
              <a:ea typeface="+mn-ea"/>
              <a:cs typeface="+mn-cs"/>
            </a:rPr>
            <a:t>が、依然として高い水準を維持しています。</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平成</a:t>
          </a:r>
          <a:r>
            <a:rPr kumimoji="1" lang="ja-JP" altLang="en-US" sz="1400">
              <a:solidFill>
                <a:schemeClr val="dk1"/>
              </a:solidFill>
              <a:effectLst/>
              <a:latin typeface="+mn-lt"/>
              <a:ea typeface="+mn-ea"/>
              <a:cs typeface="+mn-cs"/>
            </a:rPr>
            <a:t>２８</a:t>
          </a:r>
          <a:r>
            <a:rPr kumimoji="1" lang="ja-JP" altLang="ja-JP" sz="1400">
              <a:solidFill>
                <a:schemeClr val="dk1"/>
              </a:solidFill>
              <a:effectLst/>
              <a:latin typeface="+mn-lt"/>
              <a:ea typeface="+mn-ea"/>
              <a:cs typeface="+mn-cs"/>
            </a:rPr>
            <a:t>年度の津市の一般会計と特別会計、企業会計で赤字となった会計はなく、近年の状況から市全体として安定して黒字を計上しています。</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国民健康保険事業特別</a:t>
          </a:r>
          <a:r>
            <a:rPr kumimoji="1" lang="ja-JP" altLang="ja-JP" sz="1400">
              <a:solidFill>
                <a:schemeClr val="dk1"/>
              </a:solidFill>
              <a:effectLst/>
              <a:latin typeface="+mn-lt"/>
              <a:ea typeface="+mn-ea"/>
              <a:cs typeface="+mn-cs"/>
            </a:rPr>
            <a:t>会計</a:t>
          </a:r>
          <a:r>
            <a:rPr kumimoji="1" lang="ja-JP" altLang="en-US" sz="1400">
              <a:solidFill>
                <a:schemeClr val="dk1"/>
              </a:solidFill>
              <a:effectLst/>
              <a:latin typeface="+mn-lt"/>
              <a:ea typeface="+mn-ea"/>
              <a:cs typeface="+mn-cs"/>
            </a:rPr>
            <a:t>については、徴収率の向上に努めてきたものの、平成２６年度、平成２７年度は単年度収支で赤字となり、一般会計から繰り入れをしていましたが、平成２８年度に保険料を改訂し、単年度収支が黒字となりました。少子高齢化の進展により年齢が高く、かつ医療費水準も高い国民健康保険の構造的な課題がある中、引き続き健全財政を維持できるよう取り組みます。</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110054154</v>
      </c>
      <c r="BO4" s="381"/>
      <c r="BP4" s="381"/>
      <c r="BQ4" s="381"/>
      <c r="BR4" s="381"/>
      <c r="BS4" s="381"/>
      <c r="BT4" s="381"/>
      <c r="BU4" s="382"/>
      <c r="BV4" s="380">
        <v>115597857</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0.2</v>
      </c>
      <c r="CU4" s="387"/>
      <c r="CV4" s="387"/>
      <c r="CW4" s="387"/>
      <c r="CX4" s="387"/>
      <c r="CY4" s="387"/>
      <c r="CZ4" s="387"/>
      <c r="DA4" s="388"/>
      <c r="DB4" s="386">
        <v>0.9</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109582413</v>
      </c>
      <c r="BO5" s="418"/>
      <c r="BP5" s="418"/>
      <c r="BQ5" s="418"/>
      <c r="BR5" s="418"/>
      <c r="BS5" s="418"/>
      <c r="BT5" s="418"/>
      <c r="BU5" s="419"/>
      <c r="BV5" s="417">
        <v>114565979</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94</v>
      </c>
      <c r="CU5" s="415"/>
      <c r="CV5" s="415"/>
      <c r="CW5" s="415"/>
      <c r="CX5" s="415"/>
      <c r="CY5" s="415"/>
      <c r="CZ5" s="415"/>
      <c r="DA5" s="416"/>
      <c r="DB5" s="414">
        <v>90.7</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471741</v>
      </c>
      <c r="BO6" s="418"/>
      <c r="BP6" s="418"/>
      <c r="BQ6" s="418"/>
      <c r="BR6" s="418"/>
      <c r="BS6" s="418"/>
      <c r="BT6" s="418"/>
      <c r="BU6" s="419"/>
      <c r="BV6" s="417">
        <v>1031878</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99.9</v>
      </c>
      <c r="CU6" s="455"/>
      <c r="CV6" s="455"/>
      <c r="CW6" s="455"/>
      <c r="CX6" s="455"/>
      <c r="CY6" s="455"/>
      <c r="CZ6" s="455"/>
      <c r="DA6" s="456"/>
      <c r="DB6" s="454">
        <v>97.2</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335188</v>
      </c>
      <c r="BO7" s="418"/>
      <c r="BP7" s="418"/>
      <c r="BQ7" s="418"/>
      <c r="BR7" s="418"/>
      <c r="BS7" s="418"/>
      <c r="BT7" s="418"/>
      <c r="BU7" s="419"/>
      <c r="BV7" s="417">
        <v>459538</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66753358</v>
      </c>
      <c r="CU7" s="418"/>
      <c r="CV7" s="418"/>
      <c r="CW7" s="418"/>
      <c r="CX7" s="418"/>
      <c r="CY7" s="418"/>
      <c r="CZ7" s="418"/>
      <c r="DA7" s="419"/>
      <c r="DB7" s="417">
        <v>67207329</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136553</v>
      </c>
      <c r="BO8" s="418"/>
      <c r="BP8" s="418"/>
      <c r="BQ8" s="418"/>
      <c r="BR8" s="418"/>
      <c r="BS8" s="418"/>
      <c r="BT8" s="418"/>
      <c r="BU8" s="419"/>
      <c r="BV8" s="417">
        <v>572340</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0.74</v>
      </c>
      <c r="CU8" s="458"/>
      <c r="CV8" s="458"/>
      <c r="CW8" s="458"/>
      <c r="CX8" s="458"/>
      <c r="CY8" s="458"/>
      <c r="CZ8" s="458"/>
      <c r="DA8" s="459"/>
      <c r="DB8" s="457">
        <v>0.75</v>
      </c>
      <c r="DC8" s="458"/>
      <c r="DD8" s="458"/>
      <c r="DE8" s="458"/>
      <c r="DF8" s="458"/>
      <c r="DG8" s="458"/>
      <c r="DH8" s="458"/>
      <c r="DI8" s="459"/>
      <c r="DJ8" s="139"/>
      <c r="DK8" s="139"/>
      <c r="DL8" s="139"/>
      <c r="DM8" s="139"/>
      <c r="DN8" s="139"/>
      <c r="DO8" s="139"/>
    </row>
    <row r="9" spans="1:119" ht="18.75" customHeight="1" thickBot="1">
      <c r="A9" s="140"/>
      <c r="B9" s="411" t="s">
        <v>96</v>
      </c>
      <c r="C9" s="412"/>
      <c r="D9" s="412"/>
      <c r="E9" s="412"/>
      <c r="F9" s="412"/>
      <c r="G9" s="412"/>
      <c r="H9" s="412"/>
      <c r="I9" s="412"/>
      <c r="J9" s="412"/>
      <c r="K9" s="460"/>
      <c r="L9" s="461" t="s">
        <v>97</v>
      </c>
      <c r="M9" s="462"/>
      <c r="N9" s="462"/>
      <c r="O9" s="462"/>
      <c r="P9" s="462"/>
      <c r="Q9" s="463"/>
      <c r="R9" s="464">
        <v>279886</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100</v>
      </c>
      <c r="AV9" s="450"/>
      <c r="AW9" s="450"/>
      <c r="AX9" s="450"/>
      <c r="AY9" s="451" t="s">
        <v>101</v>
      </c>
      <c r="AZ9" s="452"/>
      <c r="BA9" s="452"/>
      <c r="BB9" s="452"/>
      <c r="BC9" s="452"/>
      <c r="BD9" s="452"/>
      <c r="BE9" s="452"/>
      <c r="BF9" s="452"/>
      <c r="BG9" s="452"/>
      <c r="BH9" s="452"/>
      <c r="BI9" s="452"/>
      <c r="BJ9" s="452"/>
      <c r="BK9" s="452"/>
      <c r="BL9" s="452"/>
      <c r="BM9" s="453"/>
      <c r="BN9" s="417">
        <v>-435787</v>
      </c>
      <c r="BO9" s="418"/>
      <c r="BP9" s="418"/>
      <c r="BQ9" s="418"/>
      <c r="BR9" s="418"/>
      <c r="BS9" s="418"/>
      <c r="BT9" s="418"/>
      <c r="BU9" s="419"/>
      <c r="BV9" s="417">
        <v>27355</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12.9</v>
      </c>
      <c r="CU9" s="415"/>
      <c r="CV9" s="415"/>
      <c r="CW9" s="415"/>
      <c r="CX9" s="415"/>
      <c r="CY9" s="415"/>
      <c r="CZ9" s="415"/>
      <c r="DA9" s="416"/>
      <c r="DB9" s="414">
        <v>12.4</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103</v>
      </c>
      <c r="M10" s="447"/>
      <c r="N10" s="447"/>
      <c r="O10" s="447"/>
      <c r="P10" s="447"/>
      <c r="Q10" s="448"/>
      <c r="R10" s="468">
        <v>285746</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55558</v>
      </c>
      <c r="BO10" s="418"/>
      <c r="BP10" s="418"/>
      <c r="BQ10" s="418"/>
      <c r="BR10" s="418"/>
      <c r="BS10" s="418"/>
      <c r="BT10" s="418"/>
      <c r="BU10" s="419"/>
      <c r="BV10" s="417">
        <v>12147</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100</v>
      </c>
      <c r="AV11" s="450"/>
      <c r="AW11" s="450"/>
      <c r="AX11" s="450"/>
      <c r="AY11" s="451" t="s">
        <v>111</v>
      </c>
      <c r="AZ11" s="452"/>
      <c r="BA11" s="452"/>
      <c r="BB11" s="452"/>
      <c r="BC11" s="452"/>
      <c r="BD11" s="452"/>
      <c r="BE11" s="452"/>
      <c r="BF11" s="452"/>
      <c r="BG11" s="452"/>
      <c r="BH11" s="452"/>
      <c r="BI11" s="452"/>
      <c r="BJ11" s="452"/>
      <c r="BK11" s="452"/>
      <c r="BL11" s="452"/>
      <c r="BM11" s="453"/>
      <c r="BN11" s="417">
        <v>3500</v>
      </c>
      <c r="BO11" s="418"/>
      <c r="BP11" s="418"/>
      <c r="BQ11" s="418"/>
      <c r="BR11" s="418"/>
      <c r="BS11" s="418"/>
      <c r="BT11" s="418"/>
      <c r="BU11" s="419"/>
      <c r="BV11" s="417">
        <v>1754</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113</v>
      </c>
      <c r="CU11" s="458"/>
      <c r="CV11" s="458"/>
      <c r="CW11" s="458"/>
      <c r="CX11" s="458"/>
      <c r="CY11" s="458"/>
      <c r="CZ11" s="458"/>
      <c r="DA11" s="459"/>
      <c r="DB11" s="457" t="s">
        <v>113</v>
      </c>
      <c r="DC11" s="458"/>
      <c r="DD11" s="458"/>
      <c r="DE11" s="458"/>
      <c r="DF11" s="458"/>
      <c r="DG11" s="458"/>
      <c r="DH11" s="458"/>
      <c r="DI11" s="459"/>
      <c r="DJ11" s="139"/>
      <c r="DK11" s="139"/>
      <c r="DL11" s="139"/>
      <c r="DM11" s="139"/>
      <c r="DN11" s="139"/>
      <c r="DO11" s="139"/>
    </row>
    <row r="12" spans="1:119" ht="18.75" customHeight="1">
      <c r="A12" s="140"/>
      <c r="B12" s="477" t="s">
        <v>114</v>
      </c>
      <c r="C12" s="478"/>
      <c r="D12" s="478"/>
      <c r="E12" s="478"/>
      <c r="F12" s="478"/>
      <c r="G12" s="478"/>
      <c r="H12" s="478"/>
      <c r="I12" s="478"/>
      <c r="J12" s="478"/>
      <c r="K12" s="479"/>
      <c r="L12" s="486" t="s">
        <v>115</v>
      </c>
      <c r="M12" s="487"/>
      <c r="N12" s="487"/>
      <c r="O12" s="487"/>
      <c r="P12" s="487"/>
      <c r="Q12" s="488"/>
      <c r="R12" s="489">
        <v>281745</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v>2400000</v>
      </c>
      <c r="BO12" s="418"/>
      <c r="BP12" s="418"/>
      <c r="BQ12" s="418"/>
      <c r="BR12" s="418"/>
      <c r="BS12" s="418"/>
      <c r="BT12" s="418"/>
      <c r="BU12" s="419"/>
      <c r="BV12" s="417">
        <v>1100000</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122</v>
      </c>
      <c r="CU12" s="458"/>
      <c r="CV12" s="458"/>
      <c r="CW12" s="458"/>
      <c r="CX12" s="458"/>
      <c r="CY12" s="458"/>
      <c r="CZ12" s="458"/>
      <c r="DA12" s="459"/>
      <c r="DB12" s="457" t="s">
        <v>122</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123</v>
      </c>
      <c r="N13" s="506"/>
      <c r="O13" s="506"/>
      <c r="P13" s="506"/>
      <c r="Q13" s="507"/>
      <c r="R13" s="498">
        <v>274163</v>
      </c>
      <c r="S13" s="499"/>
      <c r="T13" s="499"/>
      <c r="U13" s="499"/>
      <c r="V13" s="500"/>
      <c r="W13" s="433" t="s">
        <v>124</v>
      </c>
      <c r="X13" s="434"/>
      <c r="Y13" s="434"/>
      <c r="Z13" s="434"/>
      <c r="AA13" s="434"/>
      <c r="AB13" s="424"/>
      <c r="AC13" s="468">
        <v>3585</v>
      </c>
      <c r="AD13" s="469"/>
      <c r="AE13" s="469"/>
      <c r="AF13" s="469"/>
      <c r="AG13" s="508"/>
      <c r="AH13" s="468">
        <v>3793</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-2776729</v>
      </c>
      <c r="BO13" s="418"/>
      <c r="BP13" s="418"/>
      <c r="BQ13" s="418"/>
      <c r="BR13" s="418"/>
      <c r="BS13" s="418"/>
      <c r="BT13" s="418"/>
      <c r="BU13" s="419"/>
      <c r="BV13" s="417">
        <v>-1058744</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7.2</v>
      </c>
      <c r="CU13" s="415"/>
      <c r="CV13" s="415"/>
      <c r="CW13" s="415"/>
      <c r="CX13" s="415"/>
      <c r="CY13" s="415"/>
      <c r="CZ13" s="415"/>
      <c r="DA13" s="416"/>
      <c r="DB13" s="414">
        <v>8.3000000000000007</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129</v>
      </c>
      <c r="M14" s="496"/>
      <c r="N14" s="496"/>
      <c r="O14" s="496"/>
      <c r="P14" s="496"/>
      <c r="Q14" s="497"/>
      <c r="R14" s="498">
        <v>283031</v>
      </c>
      <c r="S14" s="499"/>
      <c r="T14" s="499"/>
      <c r="U14" s="499"/>
      <c r="V14" s="500"/>
      <c r="W14" s="407"/>
      <c r="X14" s="408"/>
      <c r="Y14" s="408"/>
      <c r="Z14" s="408"/>
      <c r="AA14" s="408"/>
      <c r="AB14" s="397"/>
      <c r="AC14" s="501">
        <v>2.8</v>
      </c>
      <c r="AD14" s="502"/>
      <c r="AE14" s="502"/>
      <c r="AF14" s="502"/>
      <c r="AG14" s="503"/>
      <c r="AH14" s="501">
        <v>3</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v>42</v>
      </c>
      <c r="CU14" s="513"/>
      <c r="CV14" s="513"/>
      <c r="CW14" s="513"/>
      <c r="CX14" s="513"/>
      <c r="CY14" s="513"/>
      <c r="CZ14" s="513"/>
      <c r="DA14" s="514"/>
      <c r="DB14" s="512">
        <v>41.7</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123</v>
      </c>
      <c r="N15" s="506"/>
      <c r="O15" s="506"/>
      <c r="P15" s="506"/>
      <c r="Q15" s="507"/>
      <c r="R15" s="498">
        <v>275628</v>
      </c>
      <c r="S15" s="499"/>
      <c r="T15" s="499"/>
      <c r="U15" s="499"/>
      <c r="V15" s="500"/>
      <c r="W15" s="433" t="s">
        <v>131</v>
      </c>
      <c r="X15" s="434"/>
      <c r="Y15" s="434"/>
      <c r="Z15" s="434"/>
      <c r="AA15" s="434"/>
      <c r="AB15" s="424"/>
      <c r="AC15" s="468">
        <v>33654</v>
      </c>
      <c r="AD15" s="469"/>
      <c r="AE15" s="469"/>
      <c r="AF15" s="469"/>
      <c r="AG15" s="508"/>
      <c r="AH15" s="468">
        <v>34770</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35453895</v>
      </c>
      <c r="BO15" s="381"/>
      <c r="BP15" s="381"/>
      <c r="BQ15" s="381"/>
      <c r="BR15" s="381"/>
      <c r="BS15" s="381"/>
      <c r="BT15" s="381"/>
      <c r="BU15" s="382"/>
      <c r="BV15" s="380">
        <v>34906264</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26.6</v>
      </c>
      <c r="AD16" s="502"/>
      <c r="AE16" s="502"/>
      <c r="AF16" s="502"/>
      <c r="AG16" s="503"/>
      <c r="AH16" s="501">
        <v>27.3</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48665867</v>
      </c>
      <c r="BO16" s="418"/>
      <c r="BP16" s="418"/>
      <c r="BQ16" s="418"/>
      <c r="BR16" s="418"/>
      <c r="BS16" s="418"/>
      <c r="BT16" s="418"/>
      <c r="BU16" s="419"/>
      <c r="BV16" s="417">
        <v>47219575</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137</v>
      </c>
      <c r="N17" s="522"/>
      <c r="O17" s="522"/>
      <c r="P17" s="522"/>
      <c r="Q17" s="523"/>
      <c r="R17" s="518" t="s">
        <v>135</v>
      </c>
      <c r="S17" s="519"/>
      <c r="T17" s="519"/>
      <c r="U17" s="519"/>
      <c r="V17" s="520"/>
      <c r="W17" s="433" t="s">
        <v>138</v>
      </c>
      <c r="X17" s="434"/>
      <c r="Y17" s="434"/>
      <c r="Z17" s="434"/>
      <c r="AA17" s="434"/>
      <c r="AB17" s="424"/>
      <c r="AC17" s="468">
        <v>89292</v>
      </c>
      <c r="AD17" s="469"/>
      <c r="AE17" s="469"/>
      <c r="AF17" s="469"/>
      <c r="AG17" s="508"/>
      <c r="AH17" s="468">
        <v>88994</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45438539</v>
      </c>
      <c r="BO17" s="418"/>
      <c r="BP17" s="418"/>
      <c r="BQ17" s="418"/>
      <c r="BR17" s="418"/>
      <c r="BS17" s="418"/>
      <c r="BT17" s="418"/>
      <c r="BU17" s="419"/>
      <c r="BV17" s="417">
        <v>44695862</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140</v>
      </c>
      <c r="C18" s="460"/>
      <c r="D18" s="460"/>
      <c r="E18" s="529"/>
      <c r="F18" s="529"/>
      <c r="G18" s="529"/>
      <c r="H18" s="529"/>
      <c r="I18" s="529"/>
      <c r="J18" s="529"/>
      <c r="K18" s="529"/>
      <c r="L18" s="530">
        <v>711.11</v>
      </c>
      <c r="M18" s="530"/>
      <c r="N18" s="530"/>
      <c r="O18" s="530"/>
      <c r="P18" s="530"/>
      <c r="Q18" s="530"/>
      <c r="R18" s="531"/>
      <c r="S18" s="531"/>
      <c r="T18" s="531"/>
      <c r="U18" s="531"/>
      <c r="V18" s="532"/>
      <c r="W18" s="435"/>
      <c r="X18" s="436"/>
      <c r="Y18" s="436"/>
      <c r="Z18" s="436"/>
      <c r="AA18" s="436"/>
      <c r="AB18" s="427"/>
      <c r="AC18" s="533">
        <v>70.599999999999994</v>
      </c>
      <c r="AD18" s="534"/>
      <c r="AE18" s="534"/>
      <c r="AF18" s="534"/>
      <c r="AG18" s="535"/>
      <c r="AH18" s="533">
        <v>69.8</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63214391</v>
      </c>
      <c r="BO18" s="418"/>
      <c r="BP18" s="418"/>
      <c r="BQ18" s="418"/>
      <c r="BR18" s="418"/>
      <c r="BS18" s="418"/>
      <c r="BT18" s="418"/>
      <c r="BU18" s="419"/>
      <c r="BV18" s="417">
        <v>63310018</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142</v>
      </c>
      <c r="C19" s="460"/>
      <c r="D19" s="460"/>
      <c r="E19" s="529"/>
      <c r="F19" s="529"/>
      <c r="G19" s="529"/>
      <c r="H19" s="529"/>
      <c r="I19" s="529"/>
      <c r="J19" s="529"/>
      <c r="K19" s="529"/>
      <c r="L19" s="537">
        <v>394</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75028325</v>
      </c>
      <c r="BO19" s="418"/>
      <c r="BP19" s="418"/>
      <c r="BQ19" s="418"/>
      <c r="BR19" s="418"/>
      <c r="BS19" s="418"/>
      <c r="BT19" s="418"/>
      <c r="BU19" s="419"/>
      <c r="BV19" s="417">
        <v>76605508</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144</v>
      </c>
      <c r="C20" s="460"/>
      <c r="D20" s="460"/>
      <c r="E20" s="529"/>
      <c r="F20" s="529"/>
      <c r="G20" s="529"/>
      <c r="H20" s="529"/>
      <c r="I20" s="529"/>
      <c r="J20" s="529"/>
      <c r="K20" s="529"/>
      <c r="L20" s="537">
        <v>114679</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106323081</v>
      </c>
      <c r="BO23" s="418"/>
      <c r="BP23" s="418"/>
      <c r="BQ23" s="418"/>
      <c r="BR23" s="418"/>
      <c r="BS23" s="418"/>
      <c r="BT23" s="418"/>
      <c r="BU23" s="419"/>
      <c r="BV23" s="417">
        <v>102664305</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153</v>
      </c>
      <c r="F24" s="447"/>
      <c r="G24" s="447"/>
      <c r="H24" s="447"/>
      <c r="I24" s="447"/>
      <c r="J24" s="447"/>
      <c r="K24" s="448"/>
      <c r="L24" s="468">
        <v>1</v>
      </c>
      <c r="M24" s="469"/>
      <c r="N24" s="469"/>
      <c r="O24" s="469"/>
      <c r="P24" s="508"/>
      <c r="Q24" s="468">
        <v>11300</v>
      </c>
      <c r="R24" s="469"/>
      <c r="S24" s="469"/>
      <c r="T24" s="469"/>
      <c r="U24" s="469"/>
      <c r="V24" s="508"/>
      <c r="W24" s="563"/>
      <c r="X24" s="551"/>
      <c r="Y24" s="552"/>
      <c r="Z24" s="467" t="s">
        <v>154</v>
      </c>
      <c r="AA24" s="447"/>
      <c r="AB24" s="447"/>
      <c r="AC24" s="447"/>
      <c r="AD24" s="447"/>
      <c r="AE24" s="447"/>
      <c r="AF24" s="447"/>
      <c r="AG24" s="448"/>
      <c r="AH24" s="468">
        <v>2118</v>
      </c>
      <c r="AI24" s="469"/>
      <c r="AJ24" s="469"/>
      <c r="AK24" s="469"/>
      <c r="AL24" s="508"/>
      <c r="AM24" s="468">
        <v>6512850</v>
      </c>
      <c r="AN24" s="469"/>
      <c r="AO24" s="469"/>
      <c r="AP24" s="469"/>
      <c r="AQ24" s="469"/>
      <c r="AR24" s="508"/>
      <c r="AS24" s="468">
        <v>3075</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71093479</v>
      </c>
      <c r="BO24" s="418"/>
      <c r="BP24" s="418"/>
      <c r="BQ24" s="418"/>
      <c r="BR24" s="418"/>
      <c r="BS24" s="418"/>
      <c r="BT24" s="418"/>
      <c r="BU24" s="419"/>
      <c r="BV24" s="417">
        <v>71779144</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156</v>
      </c>
      <c r="F25" s="447"/>
      <c r="G25" s="447"/>
      <c r="H25" s="447"/>
      <c r="I25" s="447"/>
      <c r="J25" s="447"/>
      <c r="K25" s="448"/>
      <c r="L25" s="468">
        <v>2</v>
      </c>
      <c r="M25" s="469"/>
      <c r="N25" s="469"/>
      <c r="O25" s="469"/>
      <c r="P25" s="508"/>
      <c r="Q25" s="468">
        <v>8700</v>
      </c>
      <c r="R25" s="469"/>
      <c r="S25" s="469"/>
      <c r="T25" s="469"/>
      <c r="U25" s="469"/>
      <c r="V25" s="508"/>
      <c r="W25" s="563"/>
      <c r="X25" s="551"/>
      <c r="Y25" s="552"/>
      <c r="Z25" s="467" t="s">
        <v>157</v>
      </c>
      <c r="AA25" s="447"/>
      <c r="AB25" s="447"/>
      <c r="AC25" s="447"/>
      <c r="AD25" s="447"/>
      <c r="AE25" s="447"/>
      <c r="AF25" s="447"/>
      <c r="AG25" s="448"/>
      <c r="AH25" s="468">
        <v>345</v>
      </c>
      <c r="AI25" s="469"/>
      <c r="AJ25" s="469"/>
      <c r="AK25" s="469"/>
      <c r="AL25" s="508"/>
      <c r="AM25" s="468">
        <v>1021200</v>
      </c>
      <c r="AN25" s="469"/>
      <c r="AO25" s="469"/>
      <c r="AP25" s="469"/>
      <c r="AQ25" s="469"/>
      <c r="AR25" s="508"/>
      <c r="AS25" s="468">
        <v>2960</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8504409</v>
      </c>
      <c r="BO25" s="381"/>
      <c r="BP25" s="381"/>
      <c r="BQ25" s="381"/>
      <c r="BR25" s="381"/>
      <c r="BS25" s="381"/>
      <c r="BT25" s="381"/>
      <c r="BU25" s="382"/>
      <c r="BV25" s="380">
        <v>8190424</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159</v>
      </c>
      <c r="F26" s="447"/>
      <c r="G26" s="447"/>
      <c r="H26" s="447"/>
      <c r="I26" s="447"/>
      <c r="J26" s="447"/>
      <c r="K26" s="448"/>
      <c r="L26" s="468">
        <v>1</v>
      </c>
      <c r="M26" s="469"/>
      <c r="N26" s="469"/>
      <c r="O26" s="469"/>
      <c r="P26" s="508"/>
      <c r="Q26" s="468">
        <v>7400</v>
      </c>
      <c r="R26" s="469"/>
      <c r="S26" s="469"/>
      <c r="T26" s="469"/>
      <c r="U26" s="469"/>
      <c r="V26" s="508"/>
      <c r="W26" s="563"/>
      <c r="X26" s="551"/>
      <c r="Y26" s="552"/>
      <c r="Z26" s="467" t="s">
        <v>160</v>
      </c>
      <c r="AA26" s="573"/>
      <c r="AB26" s="573"/>
      <c r="AC26" s="573"/>
      <c r="AD26" s="573"/>
      <c r="AE26" s="573"/>
      <c r="AF26" s="573"/>
      <c r="AG26" s="574"/>
      <c r="AH26" s="468">
        <v>291</v>
      </c>
      <c r="AI26" s="469"/>
      <c r="AJ26" s="469"/>
      <c r="AK26" s="469"/>
      <c r="AL26" s="508"/>
      <c r="AM26" s="468">
        <v>880566</v>
      </c>
      <c r="AN26" s="469"/>
      <c r="AO26" s="469"/>
      <c r="AP26" s="469"/>
      <c r="AQ26" s="469"/>
      <c r="AR26" s="508"/>
      <c r="AS26" s="468">
        <v>3026</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v>100000</v>
      </c>
      <c r="BO26" s="418"/>
      <c r="BP26" s="418"/>
      <c r="BQ26" s="418"/>
      <c r="BR26" s="418"/>
      <c r="BS26" s="418"/>
      <c r="BT26" s="418"/>
      <c r="BU26" s="419"/>
      <c r="BV26" s="417" t="s">
        <v>122</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162</v>
      </c>
      <c r="F27" s="447"/>
      <c r="G27" s="447"/>
      <c r="H27" s="447"/>
      <c r="I27" s="447"/>
      <c r="J27" s="447"/>
      <c r="K27" s="448"/>
      <c r="L27" s="468">
        <v>1</v>
      </c>
      <c r="M27" s="469"/>
      <c r="N27" s="469"/>
      <c r="O27" s="469"/>
      <c r="P27" s="508"/>
      <c r="Q27" s="468">
        <v>6700</v>
      </c>
      <c r="R27" s="469"/>
      <c r="S27" s="469"/>
      <c r="T27" s="469"/>
      <c r="U27" s="469"/>
      <c r="V27" s="508"/>
      <c r="W27" s="563"/>
      <c r="X27" s="551"/>
      <c r="Y27" s="552"/>
      <c r="Z27" s="467" t="s">
        <v>163</v>
      </c>
      <c r="AA27" s="447"/>
      <c r="AB27" s="447"/>
      <c r="AC27" s="447"/>
      <c r="AD27" s="447"/>
      <c r="AE27" s="447"/>
      <c r="AF27" s="447"/>
      <c r="AG27" s="448"/>
      <c r="AH27" s="468">
        <v>182</v>
      </c>
      <c r="AI27" s="469"/>
      <c r="AJ27" s="469"/>
      <c r="AK27" s="469"/>
      <c r="AL27" s="508"/>
      <c r="AM27" s="468">
        <v>650315</v>
      </c>
      <c r="AN27" s="469"/>
      <c r="AO27" s="469"/>
      <c r="AP27" s="469"/>
      <c r="AQ27" s="469"/>
      <c r="AR27" s="508"/>
      <c r="AS27" s="468">
        <v>3573</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t="s">
        <v>122</v>
      </c>
      <c r="BO27" s="587"/>
      <c r="BP27" s="587"/>
      <c r="BQ27" s="587"/>
      <c r="BR27" s="587"/>
      <c r="BS27" s="587"/>
      <c r="BT27" s="587"/>
      <c r="BU27" s="588"/>
      <c r="BV27" s="586" t="s">
        <v>122</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165</v>
      </c>
      <c r="F28" s="447"/>
      <c r="G28" s="447"/>
      <c r="H28" s="447"/>
      <c r="I28" s="447"/>
      <c r="J28" s="447"/>
      <c r="K28" s="448"/>
      <c r="L28" s="468">
        <v>1</v>
      </c>
      <c r="M28" s="469"/>
      <c r="N28" s="469"/>
      <c r="O28" s="469"/>
      <c r="P28" s="508"/>
      <c r="Q28" s="468">
        <v>6100</v>
      </c>
      <c r="R28" s="469"/>
      <c r="S28" s="469"/>
      <c r="T28" s="469"/>
      <c r="U28" s="469"/>
      <c r="V28" s="508"/>
      <c r="W28" s="563"/>
      <c r="X28" s="551"/>
      <c r="Y28" s="552"/>
      <c r="Z28" s="467" t="s">
        <v>166</v>
      </c>
      <c r="AA28" s="447"/>
      <c r="AB28" s="447"/>
      <c r="AC28" s="447"/>
      <c r="AD28" s="447"/>
      <c r="AE28" s="447"/>
      <c r="AF28" s="447"/>
      <c r="AG28" s="448"/>
      <c r="AH28" s="468" t="s">
        <v>122</v>
      </c>
      <c r="AI28" s="469"/>
      <c r="AJ28" s="469"/>
      <c r="AK28" s="469"/>
      <c r="AL28" s="508"/>
      <c r="AM28" s="468" t="s">
        <v>122</v>
      </c>
      <c r="AN28" s="469"/>
      <c r="AO28" s="469"/>
      <c r="AP28" s="469"/>
      <c r="AQ28" s="469"/>
      <c r="AR28" s="508"/>
      <c r="AS28" s="468" t="s">
        <v>122</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16626897</v>
      </c>
      <c r="BO28" s="381"/>
      <c r="BP28" s="381"/>
      <c r="BQ28" s="381"/>
      <c r="BR28" s="381"/>
      <c r="BS28" s="381"/>
      <c r="BT28" s="381"/>
      <c r="BU28" s="382"/>
      <c r="BV28" s="380">
        <v>18971339</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169</v>
      </c>
      <c r="F29" s="447"/>
      <c r="G29" s="447"/>
      <c r="H29" s="447"/>
      <c r="I29" s="447"/>
      <c r="J29" s="447"/>
      <c r="K29" s="448"/>
      <c r="L29" s="468">
        <v>34</v>
      </c>
      <c r="M29" s="469"/>
      <c r="N29" s="469"/>
      <c r="O29" s="469"/>
      <c r="P29" s="508"/>
      <c r="Q29" s="468">
        <v>5500</v>
      </c>
      <c r="R29" s="469"/>
      <c r="S29" s="469"/>
      <c r="T29" s="469"/>
      <c r="U29" s="469"/>
      <c r="V29" s="508"/>
      <c r="W29" s="564"/>
      <c r="X29" s="565"/>
      <c r="Y29" s="566"/>
      <c r="Z29" s="467" t="s">
        <v>170</v>
      </c>
      <c r="AA29" s="447"/>
      <c r="AB29" s="447"/>
      <c r="AC29" s="447"/>
      <c r="AD29" s="447"/>
      <c r="AE29" s="447"/>
      <c r="AF29" s="447"/>
      <c r="AG29" s="448"/>
      <c r="AH29" s="468">
        <v>2300</v>
      </c>
      <c r="AI29" s="469"/>
      <c r="AJ29" s="469"/>
      <c r="AK29" s="469"/>
      <c r="AL29" s="508"/>
      <c r="AM29" s="468">
        <v>7163165</v>
      </c>
      <c r="AN29" s="469"/>
      <c r="AO29" s="469"/>
      <c r="AP29" s="469"/>
      <c r="AQ29" s="469"/>
      <c r="AR29" s="508"/>
      <c r="AS29" s="468">
        <v>3114</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1996529</v>
      </c>
      <c r="BO29" s="418"/>
      <c r="BP29" s="418"/>
      <c r="BQ29" s="418"/>
      <c r="BR29" s="418"/>
      <c r="BS29" s="418"/>
      <c r="BT29" s="418"/>
      <c r="BU29" s="419"/>
      <c r="BV29" s="417">
        <v>1765537</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100.4</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5014058</v>
      </c>
      <c r="BO30" s="587"/>
      <c r="BP30" s="587"/>
      <c r="BQ30" s="587"/>
      <c r="BR30" s="587"/>
      <c r="BS30" s="587"/>
      <c r="BT30" s="587"/>
      <c r="BU30" s="588"/>
      <c r="BV30" s="586">
        <v>5332669</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4</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7"/>
      <c r="AM34" s="598">
        <f>IF(AO34="","",MAX(C34:D43,U34:V43)+1)</f>
        <v>8</v>
      </c>
      <c r="AN34" s="598"/>
      <c r="AO34" s="599" t="str">
        <f>IF('各会計、関係団体の財政状況及び健全化判断比率'!B32="","",'各会計、関係団体の財政状況及び健全化判断比率'!B32)</f>
        <v>農業共済事業会計</v>
      </c>
      <c r="AP34" s="599"/>
      <c r="AQ34" s="599"/>
      <c r="AR34" s="599"/>
      <c r="AS34" s="599"/>
      <c r="AT34" s="599"/>
      <c r="AU34" s="599"/>
      <c r="AV34" s="599"/>
      <c r="AW34" s="599"/>
      <c r="AX34" s="599"/>
      <c r="AY34" s="599"/>
      <c r="AZ34" s="599"/>
      <c r="BA34" s="599"/>
      <c r="BB34" s="599"/>
      <c r="BC34" s="599"/>
      <c r="BD34" s="167"/>
      <c r="BE34" s="598">
        <f>IF(BG34="","",MAX(C34:D43,U34:V43,AM34:AN43)+1)</f>
        <v>13</v>
      </c>
      <c r="BF34" s="598"/>
      <c r="BG34" s="599" t="str">
        <f>IF('各会計、関係団体の財政状況及び健全化判断比率'!B37="","",'各会計、関係団体の財政状況及び健全化判断比率'!B37)</f>
        <v>簡易水道事業特別会計</v>
      </c>
      <c r="BH34" s="599"/>
      <c r="BI34" s="599"/>
      <c r="BJ34" s="599"/>
      <c r="BK34" s="599"/>
      <c r="BL34" s="599"/>
      <c r="BM34" s="599"/>
      <c r="BN34" s="599"/>
      <c r="BO34" s="599"/>
      <c r="BP34" s="599"/>
      <c r="BQ34" s="599"/>
      <c r="BR34" s="599"/>
      <c r="BS34" s="599"/>
      <c r="BT34" s="599"/>
      <c r="BU34" s="599"/>
      <c r="BV34" s="167"/>
      <c r="BW34" s="598">
        <f>IF(BY34="","",MAX(C34:D43,U34:V43,AM34:AN43,BE34:BF43)+1)</f>
        <v>16</v>
      </c>
      <c r="BX34" s="598"/>
      <c r="BY34" s="599" t="str">
        <f>IF('各会計、関係団体の財政状況及び健全化判断比率'!B68="","",'各会計、関係団体の財政状況及び健全化判断比率'!B68)</f>
        <v>三重県市町総合事務組合（一般会計）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26</v>
      </c>
      <c r="CP34" s="598"/>
      <c r="CQ34" s="599" t="str">
        <f>IF('各会計、関係団体の財政状況及び健全化判断比率'!BS7="","",'各会計、関係団体の財政状況及び健全化判断比率'!BS7)</f>
        <v>津市社会教育振興会</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f>IF(E35="","",C34+1)</f>
        <v>2</v>
      </c>
      <c r="D35" s="598"/>
      <c r="E35" s="599" t="str">
        <f>IF('各会計、関係団体の財政状況及び健全化判断比率'!B8="","",'各会計、関係団体の財政状況及び健全化判断比率'!B8)</f>
        <v>土地区画整理事業特別会計</v>
      </c>
      <c r="F35" s="599"/>
      <c r="G35" s="599"/>
      <c r="H35" s="599"/>
      <c r="I35" s="599"/>
      <c r="J35" s="599"/>
      <c r="K35" s="599"/>
      <c r="L35" s="599"/>
      <c r="M35" s="599"/>
      <c r="N35" s="599"/>
      <c r="O35" s="599"/>
      <c r="P35" s="599"/>
      <c r="Q35" s="599"/>
      <c r="R35" s="599"/>
      <c r="S35" s="599"/>
      <c r="T35" s="167"/>
      <c r="U35" s="598">
        <f>IF(W35="","",U34+1)</f>
        <v>5</v>
      </c>
      <c r="V35" s="598"/>
      <c r="W35" s="599" t="str">
        <f>IF('各会計、関係団体の財政状況及び健全化判断比率'!B29="","",'各会計、関係団体の財政状況及び健全化判断比率'!B29)</f>
        <v>介護保険事業特別会計</v>
      </c>
      <c r="X35" s="599"/>
      <c r="Y35" s="599"/>
      <c r="Z35" s="599"/>
      <c r="AA35" s="599"/>
      <c r="AB35" s="599"/>
      <c r="AC35" s="599"/>
      <c r="AD35" s="599"/>
      <c r="AE35" s="599"/>
      <c r="AF35" s="599"/>
      <c r="AG35" s="599"/>
      <c r="AH35" s="599"/>
      <c r="AI35" s="599"/>
      <c r="AJ35" s="599"/>
      <c r="AK35" s="599"/>
      <c r="AL35" s="167"/>
      <c r="AM35" s="598">
        <f t="shared" ref="AM35:AM43" si="0">IF(AO35="","",AM34+1)</f>
        <v>9</v>
      </c>
      <c r="AN35" s="598"/>
      <c r="AO35" s="599" t="str">
        <f>IF('各会計、関係団体の財政状況及び健全化判断比率'!B33="","",'各会計、関係団体の財政状況及び健全化判断比率'!B33)</f>
        <v>水道事業会計</v>
      </c>
      <c r="AP35" s="599"/>
      <c r="AQ35" s="599"/>
      <c r="AR35" s="599"/>
      <c r="AS35" s="599"/>
      <c r="AT35" s="599"/>
      <c r="AU35" s="599"/>
      <c r="AV35" s="599"/>
      <c r="AW35" s="599"/>
      <c r="AX35" s="599"/>
      <c r="AY35" s="599"/>
      <c r="AZ35" s="599"/>
      <c r="BA35" s="599"/>
      <c r="BB35" s="599"/>
      <c r="BC35" s="599"/>
      <c r="BD35" s="167"/>
      <c r="BE35" s="598">
        <f t="shared" ref="BE35:BE43" si="1">IF(BG35="","",BE34+1)</f>
        <v>14</v>
      </c>
      <c r="BF35" s="598"/>
      <c r="BG35" s="599" t="str">
        <f>IF('各会計、関係団体の財政状況及び健全化判断比率'!B38="","",'各会計、関係団体の財政状況及び健全化判断比率'!B38)</f>
        <v>農業集落排水事業特別会計</v>
      </c>
      <c r="BH35" s="599"/>
      <c r="BI35" s="599"/>
      <c r="BJ35" s="599"/>
      <c r="BK35" s="599"/>
      <c r="BL35" s="599"/>
      <c r="BM35" s="599"/>
      <c r="BN35" s="599"/>
      <c r="BO35" s="599"/>
      <c r="BP35" s="599"/>
      <c r="BQ35" s="599"/>
      <c r="BR35" s="599"/>
      <c r="BS35" s="599"/>
      <c r="BT35" s="599"/>
      <c r="BU35" s="599"/>
      <c r="BV35" s="167"/>
      <c r="BW35" s="598">
        <f t="shared" ref="BW35:BW43" si="2">IF(BY35="","",BW34+1)</f>
        <v>17</v>
      </c>
      <c r="BX35" s="598"/>
      <c r="BY35" s="599" t="str">
        <f>IF('各会計、関係団体の財政状況及び健全化判断比率'!B69="","",'各会計、関係団体の財政状況及び健全化判断比率'!B69)</f>
        <v>三重県市町総合事務組合（共同研修特別会計）</v>
      </c>
      <c r="BZ35" s="599"/>
      <c r="CA35" s="599"/>
      <c r="CB35" s="599"/>
      <c r="CC35" s="599"/>
      <c r="CD35" s="599"/>
      <c r="CE35" s="599"/>
      <c r="CF35" s="599"/>
      <c r="CG35" s="599"/>
      <c r="CH35" s="599"/>
      <c r="CI35" s="599"/>
      <c r="CJ35" s="599"/>
      <c r="CK35" s="599"/>
      <c r="CL35" s="599"/>
      <c r="CM35" s="599"/>
      <c r="CN35" s="167"/>
      <c r="CO35" s="598">
        <f t="shared" ref="CO35:CO43" si="3">IF(CQ35="","",CO34+1)</f>
        <v>27</v>
      </c>
      <c r="CP35" s="598"/>
      <c r="CQ35" s="599" t="str">
        <f>IF('各会計、関係団体の財政状況及び健全化判断比率'!BS8="","",'各会計、関係団体の財政状況及び健全化判断比率'!BS8)</f>
        <v>津駅前都市開発</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f>IF(E36="","",C35+1)</f>
        <v>3</v>
      </c>
      <c r="D36" s="598"/>
      <c r="E36" s="599" t="str">
        <f>IF('各会計、関係団体の財政状況及び健全化判断比率'!B9="","",'各会計、関係団体の財政状況及び健全化判断比率'!B9)</f>
        <v>住宅新築資金等貸付事業特別会計</v>
      </c>
      <c r="F36" s="599"/>
      <c r="G36" s="599"/>
      <c r="H36" s="599"/>
      <c r="I36" s="599"/>
      <c r="J36" s="599"/>
      <c r="K36" s="599"/>
      <c r="L36" s="599"/>
      <c r="M36" s="599"/>
      <c r="N36" s="599"/>
      <c r="O36" s="599"/>
      <c r="P36" s="599"/>
      <c r="Q36" s="599"/>
      <c r="R36" s="599"/>
      <c r="S36" s="599"/>
      <c r="T36" s="167"/>
      <c r="U36" s="598">
        <f t="shared" ref="U36:U43" si="4">IF(W36="","",U35+1)</f>
        <v>6</v>
      </c>
      <c r="V36" s="598"/>
      <c r="W36" s="599" t="str">
        <f>IF('各会計、関係団体の財政状況及び健全化判断比率'!B30="","",'各会計、関係団体の財政状況及び健全化判断比率'!B30)</f>
        <v>後期高齢者医療事業特別会計</v>
      </c>
      <c r="X36" s="599"/>
      <c r="Y36" s="599"/>
      <c r="Z36" s="599"/>
      <c r="AA36" s="599"/>
      <c r="AB36" s="599"/>
      <c r="AC36" s="599"/>
      <c r="AD36" s="599"/>
      <c r="AE36" s="599"/>
      <c r="AF36" s="599"/>
      <c r="AG36" s="599"/>
      <c r="AH36" s="599"/>
      <c r="AI36" s="599"/>
      <c r="AJ36" s="599"/>
      <c r="AK36" s="599"/>
      <c r="AL36" s="167"/>
      <c r="AM36" s="598">
        <f t="shared" si="0"/>
        <v>10</v>
      </c>
      <c r="AN36" s="598"/>
      <c r="AO36" s="599" t="str">
        <f>IF('各会計、関係団体の財政状況及び健全化判断比率'!B34="","",'各会計、関係団体の財政状況及び健全化判断比率'!B34)</f>
        <v>工業用水道事業会計</v>
      </c>
      <c r="AP36" s="599"/>
      <c r="AQ36" s="599"/>
      <c r="AR36" s="599"/>
      <c r="AS36" s="599"/>
      <c r="AT36" s="599"/>
      <c r="AU36" s="599"/>
      <c r="AV36" s="599"/>
      <c r="AW36" s="599"/>
      <c r="AX36" s="599"/>
      <c r="AY36" s="599"/>
      <c r="AZ36" s="599"/>
      <c r="BA36" s="599"/>
      <c r="BB36" s="599"/>
      <c r="BC36" s="599"/>
      <c r="BD36" s="167"/>
      <c r="BE36" s="598">
        <f t="shared" si="1"/>
        <v>15</v>
      </c>
      <c r="BF36" s="598"/>
      <c r="BG36" s="599" t="str">
        <f>IF('各会計、関係団体の財政状況及び健全化判断比率'!B39="","",'各会計、関係団体の財政状況及び健全化判断比率'!B39)</f>
        <v>市営浄化槽事業特別会計</v>
      </c>
      <c r="BH36" s="599"/>
      <c r="BI36" s="599"/>
      <c r="BJ36" s="599"/>
      <c r="BK36" s="599"/>
      <c r="BL36" s="599"/>
      <c r="BM36" s="599"/>
      <c r="BN36" s="599"/>
      <c r="BO36" s="599"/>
      <c r="BP36" s="599"/>
      <c r="BQ36" s="599"/>
      <c r="BR36" s="599"/>
      <c r="BS36" s="599"/>
      <c r="BT36" s="599"/>
      <c r="BU36" s="599"/>
      <c r="BV36" s="167"/>
      <c r="BW36" s="598">
        <f t="shared" si="2"/>
        <v>18</v>
      </c>
      <c r="BX36" s="598"/>
      <c r="BY36" s="599" t="str">
        <f>IF('各会計、関係団体の財政状況及び健全化判断比率'!B70="","",'各会計、関係団体の財政状況及び健全化判断比率'!B70)</f>
        <v>三重県市町総合事務組合（デジタル地図特別会計）</v>
      </c>
      <c r="BZ36" s="599"/>
      <c r="CA36" s="599"/>
      <c r="CB36" s="599"/>
      <c r="CC36" s="599"/>
      <c r="CD36" s="599"/>
      <c r="CE36" s="599"/>
      <c r="CF36" s="599"/>
      <c r="CG36" s="599"/>
      <c r="CH36" s="599"/>
      <c r="CI36" s="599"/>
      <c r="CJ36" s="599"/>
      <c r="CK36" s="599"/>
      <c r="CL36" s="599"/>
      <c r="CM36" s="599"/>
      <c r="CN36" s="167"/>
      <c r="CO36" s="598">
        <f t="shared" si="3"/>
        <v>28</v>
      </c>
      <c r="CP36" s="598"/>
      <c r="CQ36" s="599" t="str">
        <f>IF('各会計、関係団体の財政状況及び健全化判断比率'!BS9="","",'各会計、関係団体の財政状況及び健全化判断比率'!BS9)</f>
        <v>伊勢湾ヘリポート</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7</v>
      </c>
      <c r="V37" s="598"/>
      <c r="W37" s="599" t="str">
        <f>IF('各会計、関係団体の財政状況及び健全化判断比率'!B31="","",'各会計、関係団体の財政状況及び健全化判断比率'!B31)</f>
        <v>モーターボート競走事業特別会計</v>
      </c>
      <c r="X37" s="599"/>
      <c r="Y37" s="599"/>
      <c r="Z37" s="599"/>
      <c r="AA37" s="599"/>
      <c r="AB37" s="599"/>
      <c r="AC37" s="599"/>
      <c r="AD37" s="599"/>
      <c r="AE37" s="599"/>
      <c r="AF37" s="599"/>
      <c r="AG37" s="599"/>
      <c r="AH37" s="599"/>
      <c r="AI37" s="599"/>
      <c r="AJ37" s="599"/>
      <c r="AK37" s="599"/>
      <c r="AL37" s="167"/>
      <c r="AM37" s="598">
        <f t="shared" si="0"/>
        <v>11</v>
      </c>
      <c r="AN37" s="598"/>
      <c r="AO37" s="599" t="str">
        <f>IF('各会計、関係団体の財政状況及び健全化判断比率'!B35="","",'各会計、関係団体の財政状況及び健全化判断比率'!B35)</f>
        <v>駐車場事業会計</v>
      </c>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19</v>
      </c>
      <c r="BX37" s="598"/>
      <c r="BY37" s="599" t="str">
        <f>IF('各会計、関係団体の財政状況及び健全化判断比率'!B71="","",'各会計、関係団体の財政状況及び健全化判断比率'!B71)</f>
        <v>三重県市町総合事務組合（物品特別会計）</v>
      </c>
      <c r="BZ37" s="599"/>
      <c r="CA37" s="599"/>
      <c r="CB37" s="599"/>
      <c r="CC37" s="599"/>
      <c r="CD37" s="599"/>
      <c r="CE37" s="599"/>
      <c r="CF37" s="599"/>
      <c r="CG37" s="599"/>
      <c r="CH37" s="599"/>
      <c r="CI37" s="599"/>
      <c r="CJ37" s="599"/>
      <c r="CK37" s="599"/>
      <c r="CL37" s="599"/>
      <c r="CM37" s="599"/>
      <c r="CN37" s="167"/>
      <c r="CO37" s="598">
        <f t="shared" si="3"/>
        <v>29</v>
      </c>
      <c r="CP37" s="598"/>
      <c r="CQ37" s="599" t="str">
        <f>IF('各会計、関係団体の財政状況及び健全化判断比率'!BS10="","",'各会計、関係団体の財政状況及び健全化判断比率'!BS10)</f>
        <v>まちづくり津夢時風</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f t="shared" si="0"/>
        <v>12</v>
      </c>
      <c r="AN38" s="598"/>
      <c r="AO38" s="599" t="str">
        <f>IF('各会計、関係団体の財政状況及び健全化判断比率'!B36="","",'各会計、関係団体の財政状況及び健全化判断比率'!B36)</f>
        <v>下水道事業会計</v>
      </c>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20</v>
      </c>
      <c r="BX38" s="598"/>
      <c r="BY38" s="599" t="str">
        <f>IF('各会計、関係団体の財政状況及び健全化判断比率'!B72="","",'各会計、関係団体の財政状況及び健全化判断比率'!B72)</f>
        <v>三重県市町総合事務組合（退職手当特別会計）</v>
      </c>
      <c r="BZ38" s="599"/>
      <c r="CA38" s="599"/>
      <c r="CB38" s="599"/>
      <c r="CC38" s="599"/>
      <c r="CD38" s="599"/>
      <c r="CE38" s="599"/>
      <c r="CF38" s="599"/>
      <c r="CG38" s="599"/>
      <c r="CH38" s="599"/>
      <c r="CI38" s="599"/>
      <c r="CJ38" s="599"/>
      <c r="CK38" s="599"/>
      <c r="CL38" s="599"/>
      <c r="CM38" s="599"/>
      <c r="CN38" s="167"/>
      <c r="CO38" s="598">
        <f t="shared" si="3"/>
        <v>30</v>
      </c>
      <c r="CP38" s="598"/>
      <c r="CQ38" s="599" t="str">
        <f>IF('各会計、関係団体の財政状況及び健全化判断比率'!BS11="","",'各会計、関係団体の財政状況及び健全化判断比率'!BS11)</f>
        <v>津センターパレス</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21</v>
      </c>
      <c r="BX39" s="598"/>
      <c r="BY39" s="599" t="str">
        <f>IF('各会計、関係団体の財政状況及び健全化判断比率'!B73="","",'各会計、関係団体の財政状況及び健全化判断比率'!B73)</f>
        <v>三重県市町総合事務組合（消防救急無線特別会計）</v>
      </c>
      <c r="BZ39" s="599"/>
      <c r="CA39" s="599"/>
      <c r="CB39" s="599"/>
      <c r="CC39" s="599"/>
      <c r="CD39" s="599"/>
      <c r="CE39" s="599"/>
      <c r="CF39" s="599"/>
      <c r="CG39" s="599"/>
      <c r="CH39" s="599"/>
      <c r="CI39" s="599"/>
      <c r="CJ39" s="599"/>
      <c r="CK39" s="599"/>
      <c r="CL39" s="599"/>
      <c r="CM39" s="599"/>
      <c r="CN39" s="167"/>
      <c r="CO39" s="598">
        <f t="shared" si="3"/>
        <v>31</v>
      </c>
      <c r="CP39" s="598"/>
      <c r="CQ39" s="599" t="str">
        <f>IF('各会計、関係団体の財政状況及び健全化判断比率'!BS12="","",'各会計、関係団体の財政状況及び健全化判断比率'!BS12)</f>
        <v>津サイエンスプラザ</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22</v>
      </c>
      <c r="BX40" s="598"/>
      <c r="BY40" s="599" t="str">
        <f>IF('各会計、関係団体の財政状況及び健全化判断比率'!B74="","",'各会計、関係団体の財政状況及び健全化判断比率'!B74)</f>
        <v>三重県市町総合事務組合（公平委員会特別会計）</v>
      </c>
      <c r="BZ40" s="599"/>
      <c r="CA40" s="599"/>
      <c r="CB40" s="599"/>
      <c r="CC40" s="599"/>
      <c r="CD40" s="599"/>
      <c r="CE40" s="599"/>
      <c r="CF40" s="599"/>
      <c r="CG40" s="599"/>
      <c r="CH40" s="599"/>
      <c r="CI40" s="599"/>
      <c r="CJ40" s="599"/>
      <c r="CK40" s="599"/>
      <c r="CL40" s="599"/>
      <c r="CM40" s="599"/>
      <c r="CN40" s="167"/>
      <c r="CO40" s="598">
        <f t="shared" si="3"/>
        <v>32</v>
      </c>
      <c r="CP40" s="598"/>
      <c r="CQ40" s="599" t="str">
        <f>IF('各会計、関係団体の財政状況及び健全化判断比率'!BS13="","",'各会計、関係団体の財政状況及び健全化判断比率'!BS13)</f>
        <v>津市土地開発公社</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23</v>
      </c>
      <c r="BX41" s="598"/>
      <c r="BY41" s="599" t="str">
        <f>IF('各会計、関係団体の財政状況及び健全化判断比率'!B75="","",'各会計、関係団体の財政状況及び健全化判断比率'!B75)</f>
        <v>三重地方税管理回収機構（一般会計）</v>
      </c>
      <c r="BZ41" s="599"/>
      <c r="CA41" s="599"/>
      <c r="CB41" s="599"/>
      <c r="CC41" s="599"/>
      <c r="CD41" s="599"/>
      <c r="CE41" s="599"/>
      <c r="CF41" s="599"/>
      <c r="CG41" s="599"/>
      <c r="CH41" s="599"/>
      <c r="CI41" s="599"/>
      <c r="CJ41" s="599"/>
      <c r="CK41" s="599"/>
      <c r="CL41" s="599"/>
      <c r="CM41" s="599"/>
      <c r="CN41" s="167"/>
      <c r="CO41" s="598">
        <f t="shared" si="3"/>
        <v>33</v>
      </c>
      <c r="CP41" s="598"/>
      <c r="CQ41" s="599" t="str">
        <f>IF('各会計、関係団体の財政状況及び健全化判断比率'!BS14="","",'各会計、関係団体の財政状況及び健全化判断比率'!BS14)</f>
        <v>青山高原保健休養地管理</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24</v>
      </c>
      <c r="BX42" s="598"/>
      <c r="BY42" s="599" t="str">
        <f>IF('各会計、関係団体の財政状況及び健全化判断比率'!B76="","",'各会計、関係団体の財政状況及び健全化判断比率'!B76)</f>
        <v>三重地方税管理回収機構（滞納整理拡充事業特別会計）</v>
      </c>
      <c r="BZ42" s="599"/>
      <c r="CA42" s="599"/>
      <c r="CB42" s="599"/>
      <c r="CC42" s="599"/>
      <c r="CD42" s="599"/>
      <c r="CE42" s="599"/>
      <c r="CF42" s="599"/>
      <c r="CG42" s="599"/>
      <c r="CH42" s="599"/>
      <c r="CI42" s="599"/>
      <c r="CJ42" s="599"/>
      <c r="CK42" s="599"/>
      <c r="CL42" s="599"/>
      <c r="CM42" s="599"/>
      <c r="CN42" s="167"/>
      <c r="CO42" s="598">
        <f t="shared" si="3"/>
        <v>34</v>
      </c>
      <c r="CP42" s="598"/>
      <c r="CQ42" s="599" t="str">
        <f>IF('各会計、関係団体の財政状況及び健全化判断比率'!BS15="","",'各会計、関係団体の財政状況及び健全化判断比率'!BS15)</f>
        <v>美杉の家建設</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25</v>
      </c>
      <c r="BX43" s="598"/>
      <c r="BY43" s="599" t="str">
        <f>IF('各会計、関係団体の財政状況及び健全化判断比率'!B77="","",'各会計、関係団体の財政状況及び健全化判断比率'!B77)</f>
        <v>三重県後期高齢者医療広域連合（一般会計）</v>
      </c>
      <c r="BZ43" s="599"/>
      <c r="CA43" s="599"/>
      <c r="CB43" s="599"/>
      <c r="CC43" s="599"/>
      <c r="CD43" s="599"/>
      <c r="CE43" s="599"/>
      <c r="CF43" s="599"/>
      <c r="CG43" s="599"/>
      <c r="CH43" s="599"/>
      <c r="CI43" s="599"/>
      <c r="CJ43" s="599"/>
      <c r="CK43" s="599"/>
      <c r="CL43" s="599"/>
      <c r="CM43" s="599"/>
      <c r="CN43" s="167"/>
      <c r="CO43" s="598">
        <f t="shared" si="3"/>
        <v>35</v>
      </c>
      <c r="CP43" s="598"/>
      <c r="CQ43" s="599" t="str">
        <f>IF('各会計、関係団体の財政状況及び健全化判断比率'!BS16="","",'各会計、関係団体の財政状況及び健全化判断比率'!BS16)</f>
        <v>美杉観光開発</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J28"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525</v>
      </c>
      <c r="G33" s="29" t="s">
        <v>526</v>
      </c>
      <c r="H33" s="29" t="s">
        <v>527</v>
      </c>
      <c r="I33" s="29" t="s">
        <v>528</v>
      </c>
      <c r="J33" s="30" t="s">
        <v>529</v>
      </c>
      <c r="K33" s="22"/>
      <c r="L33" s="22"/>
      <c r="M33" s="22"/>
      <c r="N33" s="22"/>
      <c r="O33" s="22"/>
      <c r="P33" s="22"/>
    </row>
    <row r="34" spans="1:16" ht="39" customHeight="1">
      <c r="A34" s="22"/>
      <c r="B34" s="31"/>
      <c r="C34" s="1184" t="s">
        <v>534</v>
      </c>
      <c r="D34" s="1184"/>
      <c r="E34" s="1185"/>
      <c r="F34" s="32">
        <v>9.5399999999999991</v>
      </c>
      <c r="G34" s="33">
        <v>9.01</v>
      </c>
      <c r="H34" s="33">
        <v>9.02</v>
      </c>
      <c r="I34" s="33">
        <v>8.65</v>
      </c>
      <c r="J34" s="34">
        <v>8.43</v>
      </c>
      <c r="K34" s="22"/>
      <c r="L34" s="22"/>
      <c r="M34" s="22"/>
      <c r="N34" s="22"/>
      <c r="O34" s="22"/>
      <c r="P34" s="22"/>
    </row>
    <row r="35" spans="1:16" ht="39" customHeight="1">
      <c r="A35" s="22"/>
      <c r="B35" s="35"/>
      <c r="C35" s="1178" t="s">
        <v>535</v>
      </c>
      <c r="D35" s="1179"/>
      <c r="E35" s="1180"/>
      <c r="F35" s="36">
        <v>0.47</v>
      </c>
      <c r="G35" s="37">
        <v>0.54</v>
      </c>
      <c r="H35" s="37">
        <v>0</v>
      </c>
      <c r="I35" s="37">
        <v>0</v>
      </c>
      <c r="J35" s="38">
        <v>1.23</v>
      </c>
      <c r="K35" s="22"/>
      <c r="L35" s="22"/>
      <c r="M35" s="22"/>
      <c r="N35" s="22"/>
      <c r="O35" s="22"/>
      <c r="P35" s="22"/>
    </row>
    <row r="36" spans="1:16" ht="39" customHeight="1">
      <c r="A36" s="22"/>
      <c r="B36" s="35"/>
      <c r="C36" s="1178" t="s">
        <v>536</v>
      </c>
      <c r="D36" s="1179"/>
      <c r="E36" s="1180"/>
      <c r="F36" s="36">
        <v>0</v>
      </c>
      <c r="G36" s="37">
        <v>0.01</v>
      </c>
      <c r="H36" s="37">
        <v>7.0000000000000007E-2</v>
      </c>
      <c r="I36" s="37">
        <v>0.03</v>
      </c>
      <c r="J36" s="38">
        <v>1.03</v>
      </c>
      <c r="K36" s="22"/>
      <c r="L36" s="22"/>
      <c r="M36" s="22"/>
      <c r="N36" s="22"/>
      <c r="O36" s="22"/>
      <c r="P36" s="22"/>
    </row>
    <row r="37" spans="1:16" ht="39" customHeight="1">
      <c r="A37" s="22"/>
      <c r="B37" s="35"/>
      <c r="C37" s="1178" t="s">
        <v>537</v>
      </c>
      <c r="D37" s="1179"/>
      <c r="E37" s="1180"/>
      <c r="F37" s="36">
        <v>0.61</v>
      </c>
      <c r="G37" s="37">
        <v>0.57999999999999996</v>
      </c>
      <c r="H37" s="37">
        <v>0.59</v>
      </c>
      <c r="I37" s="37">
        <v>0.34</v>
      </c>
      <c r="J37" s="38">
        <v>0.64</v>
      </c>
      <c r="K37" s="22"/>
      <c r="L37" s="22"/>
      <c r="M37" s="22"/>
      <c r="N37" s="22"/>
      <c r="O37" s="22"/>
      <c r="P37" s="22"/>
    </row>
    <row r="38" spans="1:16" ht="39" customHeight="1">
      <c r="A38" s="22"/>
      <c r="B38" s="35"/>
      <c r="C38" s="1178" t="s">
        <v>538</v>
      </c>
      <c r="D38" s="1179"/>
      <c r="E38" s="1180"/>
      <c r="F38" s="36">
        <v>0.33</v>
      </c>
      <c r="G38" s="37">
        <v>0.31</v>
      </c>
      <c r="H38" s="37">
        <v>0.3</v>
      </c>
      <c r="I38" s="37">
        <v>0.36</v>
      </c>
      <c r="J38" s="38">
        <v>0.42</v>
      </c>
      <c r="K38" s="22"/>
      <c r="L38" s="22"/>
      <c r="M38" s="22"/>
      <c r="N38" s="22"/>
      <c r="O38" s="22"/>
      <c r="P38" s="22"/>
    </row>
    <row r="39" spans="1:16" ht="39" customHeight="1">
      <c r="A39" s="22"/>
      <c r="B39" s="35"/>
      <c r="C39" s="1178" t="s">
        <v>539</v>
      </c>
      <c r="D39" s="1179"/>
      <c r="E39" s="1180"/>
      <c r="F39" s="36">
        <v>0.39</v>
      </c>
      <c r="G39" s="37">
        <v>0.39</v>
      </c>
      <c r="H39" s="37">
        <v>0.37</v>
      </c>
      <c r="I39" s="37">
        <v>0.37</v>
      </c>
      <c r="J39" s="38">
        <v>0.41</v>
      </c>
      <c r="K39" s="22"/>
      <c r="L39" s="22"/>
      <c r="M39" s="22"/>
      <c r="N39" s="22"/>
      <c r="O39" s="22"/>
      <c r="P39" s="22"/>
    </row>
    <row r="40" spans="1:16" ht="39" customHeight="1">
      <c r="A40" s="22"/>
      <c r="B40" s="35"/>
      <c r="C40" s="1178" t="s">
        <v>540</v>
      </c>
      <c r="D40" s="1179"/>
      <c r="E40" s="1180"/>
      <c r="F40" s="36" t="s">
        <v>486</v>
      </c>
      <c r="G40" s="37" t="s">
        <v>486</v>
      </c>
      <c r="H40" s="37" t="s">
        <v>486</v>
      </c>
      <c r="I40" s="37">
        <v>0.5</v>
      </c>
      <c r="J40" s="38">
        <v>0.34</v>
      </c>
      <c r="K40" s="22"/>
      <c r="L40" s="22"/>
      <c r="M40" s="22"/>
      <c r="N40" s="22"/>
      <c r="O40" s="22"/>
      <c r="P40" s="22"/>
    </row>
    <row r="41" spans="1:16" ht="39" customHeight="1">
      <c r="A41" s="22"/>
      <c r="B41" s="35"/>
      <c r="C41" s="1178" t="s">
        <v>541</v>
      </c>
      <c r="D41" s="1179"/>
      <c r="E41" s="1180"/>
      <c r="F41" s="36">
        <v>0.17</v>
      </c>
      <c r="G41" s="37">
        <v>0.18</v>
      </c>
      <c r="H41" s="37">
        <v>0.19</v>
      </c>
      <c r="I41" s="37">
        <v>0.21</v>
      </c>
      <c r="J41" s="38">
        <v>0.22</v>
      </c>
      <c r="K41" s="22"/>
      <c r="L41" s="22"/>
      <c r="M41" s="22"/>
      <c r="N41" s="22"/>
      <c r="O41" s="22"/>
      <c r="P41" s="22"/>
    </row>
    <row r="42" spans="1:16" ht="39" customHeight="1">
      <c r="A42" s="22"/>
      <c r="B42" s="39"/>
      <c r="C42" s="1178" t="s">
        <v>542</v>
      </c>
      <c r="D42" s="1179"/>
      <c r="E42" s="1180"/>
      <c r="F42" s="36" t="s">
        <v>486</v>
      </c>
      <c r="G42" s="37" t="s">
        <v>486</v>
      </c>
      <c r="H42" s="37" t="s">
        <v>486</v>
      </c>
      <c r="I42" s="37" t="s">
        <v>486</v>
      </c>
      <c r="J42" s="38" t="s">
        <v>486</v>
      </c>
      <c r="K42" s="22"/>
      <c r="L42" s="22"/>
      <c r="M42" s="22"/>
      <c r="N42" s="22"/>
      <c r="O42" s="22"/>
      <c r="P42" s="22"/>
    </row>
    <row r="43" spans="1:16" ht="39" customHeight="1" thickBot="1">
      <c r="A43" s="22"/>
      <c r="B43" s="40"/>
      <c r="C43" s="1181" t="s">
        <v>543</v>
      </c>
      <c r="D43" s="1182"/>
      <c r="E43" s="1183"/>
      <c r="F43" s="41">
        <v>2.52</v>
      </c>
      <c r="G43" s="42">
        <v>2.87</v>
      </c>
      <c r="H43" s="42">
        <v>1.07</v>
      </c>
      <c r="I43" s="42">
        <v>0.91</v>
      </c>
      <c r="J43" s="43">
        <v>0.3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I19" zoomScale="75" zoomScaleNormal="7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c r="A45" s="48"/>
      <c r="B45" s="1194" t="s">
        <v>11</v>
      </c>
      <c r="C45" s="1195"/>
      <c r="D45" s="58"/>
      <c r="E45" s="1200" t="s">
        <v>12</v>
      </c>
      <c r="F45" s="1200"/>
      <c r="G45" s="1200"/>
      <c r="H45" s="1200"/>
      <c r="I45" s="1200"/>
      <c r="J45" s="1201"/>
      <c r="K45" s="59">
        <v>11458</v>
      </c>
      <c r="L45" s="60">
        <v>11070</v>
      </c>
      <c r="M45" s="60">
        <v>10707</v>
      </c>
      <c r="N45" s="60">
        <v>9592</v>
      </c>
      <c r="O45" s="61">
        <v>9804</v>
      </c>
      <c r="P45" s="48"/>
      <c r="Q45" s="48"/>
      <c r="R45" s="48"/>
      <c r="S45" s="48"/>
      <c r="T45" s="48"/>
      <c r="U45" s="48"/>
    </row>
    <row r="46" spans="1:21" ht="30.75" customHeight="1">
      <c r="A46" s="48"/>
      <c r="B46" s="1196"/>
      <c r="C46" s="1197"/>
      <c r="D46" s="62"/>
      <c r="E46" s="1188" t="s">
        <v>13</v>
      </c>
      <c r="F46" s="1188"/>
      <c r="G46" s="1188"/>
      <c r="H46" s="1188"/>
      <c r="I46" s="1188"/>
      <c r="J46" s="1189"/>
      <c r="K46" s="63" t="s">
        <v>486</v>
      </c>
      <c r="L46" s="64" t="s">
        <v>486</v>
      </c>
      <c r="M46" s="64" t="s">
        <v>486</v>
      </c>
      <c r="N46" s="64" t="s">
        <v>486</v>
      </c>
      <c r="O46" s="65" t="s">
        <v>486</v>
      </c>
      <c r="P46" s="48"/>
      <c r="Q46" s="48"/>
      <c r="R46" s="48"/>
      <c r="S46" s="48"/>
      <c r="T46" s="48"/>
      <c r="U46" s="48"/>
    </row>
    <row r="47" spans="1:21" ht="30.75" customHeight="1">
      <c r="A47" s="48"/>
      <c r="B47" s="1196"/>
      <c r="C47" s="1197"/>
      <c r="D47" s="62"/>
      <c r="E47" s="1188" t="s">
        <v>14</v>
      </c>
      <c r="F47" s="1188"/>
      <c r="G47" s="1188"/>
      <c r="H47" s="1188"/>
      <c r="I47" s="1188"/>
      <c r="J47" s="1189"/>
      <c r="K47" s="63" t="s">
        <v>486</v>
      </c>
      <c r="L47" s="64" t="s">
        <v>486</v>
      </c>
      <c r="M47" s="64" t="s">
        <v>486</v>
      </c>
      <c r="N47" s="64" t="s">
        <v>486</v>
      </c>
      <c r="O47" s="65" t="s">
        <v>486</v>
      </c>
      <c r="P47" s="48"/>
      <c r="Q47" s="48"/>
      <c r="R47" s="48"/>
      <c r="S47" s="48"/>
      <c r="T47" s="48"/>
      <c r="U47" s="48"/>
    </row>
    <row r="48" spans="1:21" ht="30.75" customHeight="1">
      <c r="A48" s="48"/>
      <c r="B48" s="1196"/>
      <c r="C48" s="1197"/>
      <c r="D48" s="62"/>
      <c r="E48" s="1188" t="s">
        <v>15</v>
      </c>
      <c r="F48" s="1188"/>
      <c r="G48" s="1188"/>
      <c r="H48" s="1188"/>
      <c r="I48" s="1188"/>
      <c r="J48" s="1189"/>
      <c r="K48" s="63">
        <v>4502</v>
      </c>
      <c r="L48" s="64">
        <v>4760</v>
      </c>
      <c r="M48" s="64">
        <v>4908</v>
      </c>
      <c r="N48" s="64">
        <v>5413</v>
      </c>
      <c r="O48" s="65">
        <v>5031</v>
      </c>
      <c r="P48" s="48"/>
      <c r="Q48" s="48"/>
      <c r="R48" s="48"/>
      <c r="S48" s="48"/>
      <c r="T48" s="48"/>
      <c r="U48" s="48"/>
    </row>
    <row r="49" spans="1:21" ht="30.75" customHeight="1">
      <c r="A49" s="48"/>
      <c r="B49" s="1196"/>
      <c r="C49" s="1197"/>
      <c r="D49" s="62"/>
      <c r="E49" s="1188" t="s">
        <v>16</v>
      </c>
      <c r="F49" s="1188"/>
      <c r="G49" s="1188"/>
      <c r="H49" s="1188"/>
      <c r="I49" s="1188"/>
      <c r="J49" s="1189"/>
      <c r="K49" s="63" t="s">
        <v>486</v>
      </c>
      <c r="L49" s="64" t="s">
        <v>486</v>
      </c>
      <c r="M49" s="64" t="s">
        <v>486</v>
      </c>
      <c r="N49" s="64">
        <v>5</v>
      </c>
      <c r="O49" s="65">
        <v>10</v>
      </c>
      <c r="P49" s="48"/>
      <c r="Q49" s="48"/>
      <c r="R49" s="48"/>
      <c r="S49" s="48"/>
      <c r="T49" s="48"/>
      <c r="U49" s="48"/>
    </row>
    <row r="50" spans="1:21" ht="30.75" customHeight="1">
      <c r="A50" s="48"/>
      <c r="B50" s="1196"/>
      <c r="C50" s="1197"/>
      <c r="D50" s="62"/>
      <c r="E50" s="1188" t="s">
        <v>17</v>
      </c>
      <c r="F50" s="1188"/>
      <c r="G50" s="1188"/>
      <c r="H50" s="1188"/>
      <c r="I50" s="1188"/>
      <c r="J50" s="1189"/>
      <c r="K50" s="63">
        <v>586</v>
      </c>
      <c r="L50" s="64">
        <v>560</v>
      </c>
      <c r="M50" s="64">
        <v>2783</v>
      </c>
      <c r="N50" s="64">
        <v>357</v>
      </c>
      <c r="O50" s="65">
        <v>95</v>
      </c>
      <c r="P50" s="48"/>
      <c r="Q50" s="48"/>
      <c r="R50" s="48"/>
      <c r="S50" s="48"/>
      <c r="T50" s="48"/>
      <c r="U50" s="48"/>
    </row>
    <row r="51" spans="1:21" ht="30.75" customHeight="1">
      <c r="A51" s="48"/>
      <c r="B51" s="1198"/>
      <c r="C51" s="1199"/>
      <c r="D51" s="66"/>
      <c r="E51" s="1188" t="s">
        <v>18</v>
      </c>
      <c r="F51" s="1188"/>
      <c r="G51" s="1188"/>
      <c r="H51" s="1188"/>
      <c r="I51" s="1188"/>
      <c r="J51" s="1189"/>
      <c r="K51" s="63">
        <v>0</v>
      </c>
      <c r="L51" s="64" t="s">
        <v>486</v>
      </c>
      <c r="M51" s="64">
        <v>0</v>
      </c>
      <c r="N51" s="64">
        <v>0</v>
      </c>
      <c r="O51" s="65">
        <v>0</v>
      </c>
      <c r="P51" s="48"/>
      <c r="Q51" s="48"/>
      <c r="R51" s="48"/>
      <c r="S51" s="48"/>
      <c r="T51" s="48"/>
      <c r="U51" s="48"/>
    </row>
    <row r="52" spans="1:21" ht="30.75" customHeight="1">
      <c r="A52" s="48"/>
      <c r="B52" s="1186" t="s">
        <v>19</v>
      </c>
      <c r="C52" s="1187"/>
      <c r="D52" s="66"/>
      <c r="E52" s="1188" t="s">
        <v>20</v>
      </c>
      <c r="F52" s="1188"/>
      <c r="G52" s="1188"/>
      <c r="H52" s="1188"/>
      <c r="I52" s="1188"/>
      <c r="J52" s="1189"/>
      <c r="K52" s="63">
        <v>11527</v>
      </c>
      <c r="L52" s="64">
        <v>11691</v>
      </c>
      <c r="M52" s="64">
        <v>12210</v>
      </c>
      <c r="N52" s="64">
        <v>11834</v>
      </c>
      <c r="O52" s="65">
        <v>12225</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5019</v>
      </c>
      <c r="L53" s="69">
        <v>4699</v>
      </c>
      <c r="M53" s="69">
        <v>6188</v>
      </c>
      <c r="N53" s="69">
        <v>3533</v>
      </c>
      <c r="O53" s="70">
        <v>2715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view="pageBreakPreview" zoomScale="50" zoomScaleNormal="100" zoomScaleSheetLayoutView="5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525</v>
      </c>
      <c r="J40" s="79" t="s">
        <v>526</v>
      </c>
      <c r="K40" s="79" t="s">
        <v>527</v>
      </c>
      <c r="L40" s="79" t="s">
        <v>528</v>
      </c>
      <c r="M40" s="80" t="s">
        <v>529</v>
      </c>
    </row>
    <row r="41" spans="2:13" ht="27.75" customHeight="1">
      <c r="B41" s="1202" t="s">
        <v>24</v>
      </c>
      <c r="C41" s="1203"/>
      <c r="D41" s="81"/>
      <c r="E41" s="1208" t="s">
        <v>25</v>
      </c>
      <c r="F41" s="1208"/>
      <c r="G41" s="1208"/>
      <c r="H41" s="1209"/>
      <c r="I41" s="82">
        <v>92083</v>
      </c>
      <c r="J41" s="83">
        <v>94581</v>
      </c>
      <c r="K41" s="83">
        <v>97135</v>
      </c>
      <c r="L41" s="83">
        <v>102664</v>
      </c>
      <c r="M41" s="84">
        <v>106323</v>
      </c>
    </row>
    <row r="42" spans="2:13" ht="27.75" customHeight="1">
      <c r="B42" s="1204"/>
      <c r="C42" s="1205"/>
      <c r="D42" s="85"/>
      <c r="E42" s="1210" t="s">
        <v>26</v>
      </c>
      <c r="F42" s="1210"/>
      <c r="G42" s="1210"/>
      <c r="H42" s="1211"/>
      <c r="I42" s="86">
        <v>4353</v>
      </c>
      <c r="J42" s="87">
        <v>3804</v>
      </c>
      <c r="K42" s="87">
        <v>1353</v>
      </c>
      <c r="L42" s="87">
        <v>1216</v>
      </c>
      <c r="M42" s="88">
        <v>1131</v>
      </c>
    </row>
    <row r="43" spans="2:13" ht="27.75" customHeight="1">
      <c r="B43" s="1204"/>
      <c r="C43" s="1205"/>
      <c r="D43" s="85"/>
      <c r="E43" s="1210" t="s">
        <v>27</v>
      </c>
      <c r="F43" s="1210"/>
      <c r="G43" s="1210"/>
      <c r="H43" s="1211"/>
      <c r="I43" s="86">
        <v>72318</v>
      </c>
      <c r="J43" s="87">
        <v>72809</v>
      </c>
      <c r="K43" s="87">
        <v>71485</v>
      </c>
      <c r="L43" s="87">
        <v>71568</v>
      </c>
      <c r="M43" s="88">
        <v>69177</v>
      </c>
    </row>
    <row r="44" spans="2:13" ht="27.75" customHeight="1">
      <c r="B44" s="1204"/>
      <c r="C44" s="1205"/>
      <c r="D44" s="85"/>
      <c r="E44" s="1210" t="s">
        <v>28</v>
      </c>
      <c r="F44" s="1210"/>
      <c r="G44" s="1210"/>
      <c r="H44" s="1211"/>
      <c r="I44" s="86" t="s">
        <v>486</v>
      </c>
      <c r="J44" s="87">
        <v>69</v>
      </c>
      <c r="K44" s="87">
        <v>131</v>
      </c>
      <c r="L44" s="87">
        <v>124</v>
      </c>
      <c r="M44" s="88">
        <v>109</v>
      </c>
    </row>
    <row r="45" spans="2:13" ht="27.75" customHeight="1">
      <c r="B45" s="1204"/>
      <c r="C45" s="1205"/>
      <c r="D45" s="85"/>
      <c r="E45" s="1210" t="s">
        <v>29</v>
      </c>
      <c r="F45" s="1210"/>
      <c r="G45" s="1210"/>
      <c r="H45" s="1211"/>
      <c r="I45" s="86">
        <v>25576</v>
      </c>
      <c r="J45" s="87">
        <v>24236</v>
      </c>
      <c r="K45" s="87">
        <v>23561</v>
      </c>
      <c r="L45" s="87">
        <v>22544</v>
      </c>
      <c r="M45" s="88">
        <v>21887</v>
      </c>
    </row>
    <row r="46" spans="2:13" ht="27.75" customHeight="1">
      <c r="B46" s="1204"/>
      <c r="C46" s="1205"/>
      <c r="D46" s="89"/>
      <c r="E46" s="1210" t="s">
        <v>30</v>
      </c>
      <c r="F46" s="1210"/>
      <c r="G46" s="1210"/>
      <c r="H46" s="1211"/>
      <c r="I46" s="86">
        <v>2084</v>
      </c>
      <c r="J46" s="87">
        <v>2037</v>
      </c>
      <c r="K46" s="87">
        <v>1831</v>
      </c>
      <c r="L46" s="87">
        <v>1410</v>
      </c>
      <c r="M46" s="88">
        <v>1038</v>
      </c>
    </row>
    <row r="47" spans="2:13" ht="27.75" customHeight="1">
      <c r="B47" s="1204"/>
      <c r="C47" s="1205"/>
      <c r="D47" s="90"/>
      <c r="E47" s="1212" t="s">
        <v>31</v>
      </c>
      <c r="F47" s="1213"/>
      <c r="G47" s="1213"/>
      <c r="H47" s="1214"/>
      <c r="I47" s="86" t="s">
        <v>486</v>
      </c>
      <c r="J47" s="87" t="s">
        <v>486</v>
      </c>
      <c r="K47" s="87" t="s">
        <v>486</v>
      </c>
      <c r="L47" s="87" t="s">
        <v>486</v>
      </c>
      <c r="M47" s="88" t="s">
        <v>486</v>
      </c>
    </row>
    <row r="48" spans="2:13" ht="27.75" customHeight="1">
      <c r="B48" s="1204"/>
      <c r="C48" s="1205"/>
      <c r="D48" s="85"/>
      <c r="E48" s="1210" t="s">
        <v>32</v>
      </c>
      <c r="F48" s="1210"/>
      <c r="G48" s="1210"/>
      <c r="H48" s="1211"/>
      <c r="I48" s="86" t="s">
        <v>486</v>
      </c>
      <c r="J48" s="87" t="s">
        <v>486</v>
      </c>
      <c r="K48" s="87" t="s">
        <v>486</v>
      </c>
      <c r="L48" s="87" t="s">
        <v>486</v>
      </c>
      <c r="M48" s="88" t="s">
        <v>486</v>
      </c>
    </row>
    <row r="49" spans="2:13" ht="27.75" customHeight="1">
      <c r="B49" s="1206"/>
      <c r="C49" s="1207"/>
      <c r="D49" s="85"/>
      <c r="E49" s="1210" t="s">
        <v>33</v>
      </c>
      <c r="F49" s="1210"/>
      <c r="G49" s="1210"/>
      <c r="H49" s="1211"/>
      <c r="I49" s="86" t="s">
        <v>486</v>
      </c>
      <c r="J49" s="87" t="s">
        <v>486</v>
      </c>
      <c r="K49" s="87" t="s">
        <v>486</v>
      </c>
      <c r="L49" s="87" t="s">
        <v>486</v>
      </c>
      <c r="M49" s="88" t="s">
        <v>486</v>
      </c>
    </row>
    <row r="50" spans="2:13" ht="27.75" customHeight="1">
      <c r="B50" s="1215" t="s">
        <v>34</v>
      </c>
      <c r="C50" s="1216"/>
      <c r="D50" s="91"/>
      <c r="E50" s="1210" t="s">
        <v>35</v>
      </c>
      <c r="F50" s="1210"/>
      <c r="G50" s="1210"/>
      <c r="H50" s="1211"/>
      <c r="I50" s="86">
        <v>25571</v>
      </c>
      <c r="J50" s="87">
        <v>26367</v>
      </c>
      <c r="K50" s="87">
        <v>27399</v>
      </c>
      <c r="L50" s="87">
        <v>27795</v>
      </c>
      <c r="M50" s="88">
        <v>26164</v>
      </c>
    </row>
    <row r="51" spans="2:13" ht="27.75" customHeight="1">
      <c r="B51" s="1204"/>
      <c r="C51" s="1205"/>
      <c r="D51" s="85"/>
      <c r="E51" s="1210" t="s">
        <v>36</v>
      </c>
      <c r="F51" s="1210"/>
      <c r="G51" s="1210"/>
      <c r="H51" s="1211"/>
      <c r="I51" s="86">
        <v>29510</v>
      </c>
      <c r="J51" s="87">
        <v>26625</v>
      </c>
      <c r="K51" s="87">
        <v>25104</v>
      </c>
      <c r="L51" s="87">
        <v>24611</v>
      </c>
      <c r="M51" s="88">
        <v>24935</v>
      </c>
    </row>
    <row r="52" spans="2:13" ht="27.75" customHeight="1">
      <c r="B52" s="1206"/>
      <c r="C52" s="1207"/>
      <c r="D52" s="85"/>
      <c r="E52" s="1210" t="s">
        <v>37</v>
      </c>
      <c r="F52" s="1210"/>
      <c r="G52" s="1210"/>
      <c r="H52" s="1211"/>
      <c r="I52" s="86">
        <v>111524</v>
      </c>
      <c r="J52" s="87">
        <v>114824</v>
      </c>
      <c r="K52" s="87">
        <v>117289</v>
      </c>
      <c r="L52" s="87">
        <v>123147</v>
      </c>
      <c r="M52" s="88">
        <v>124768</v>
      </c>
    </row>
    <row r="53" spans="2:13" ht="27.75" customHeight="1" thickBot="1">
      <c r="B53" s="1217" t="s">
        <v>21</v>
      </c>
      <c r="C53" s="1218"/>
      <c r="D53" s="92"/>
      <c r="E53" s="1219" t="s">
        <v>38</v>
      </c>
      <c r="F53" s="1219"/>
      <c r="G53" s="1219"/>
      <c r="H53" s="1220"/>
      <c r="I53" s="93">
        <v>29809</v>
      </c>
      <c r="J53" s="94">
        <v>29720</v>
      </c>
      <c r="K53" s="94">
        <v>25703</v>
      </c>
      <c r="L53" s="94">
        <v>23973</v>
      </c>
      <c r="M53" s="95">
        <v>23798</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55" zoomScaleNormal="55" zoomScaleSheetLayoutView="55" workbookViewId="0">
      <selection activeCell="G43" sqref="G43:O47"/>
    </sheetView>
  </sheetViews>
  <sheetFormatPr defaultColWidth="0" defaultRowHeight="0"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ht="13.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ht="13.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ht="13.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ht="13.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ht="13.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ht="13.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ht="13.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574</v>
      </c>
    </row>
    <row r="11" spans="1:51" s="347" customFormat="1" ht="13.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ht="13.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574</v>
      </c>
    </row>
    <row r="13" spans="1:51" s="347" customFormat="1" ht="13.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ht="13.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ht="13.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ht="13.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ht="13.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ht="13.5">
      <c r="P19" s="246"/>
      <c r="Q19" s="246"/>
    </row>
    <row r="20" spans="1:259" ht="13.5">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ht="13.5">
      <c r="B23" s="250"/>
    </row>
    <row r="24" spans="1:259" ht="13.5">
      <c r="B24" s="250"/>
    </row>
    <row r="25" spans="1:259" ht="13.5">
      <c r="B25" s="250"/>
    </row>
    <row r="26" spans="1:259" ht="13.5">
      <c r="B26" s="250"/>
    </row>
    <row r="27" spans="1:259" ht="13.5">
      <c r="B27" s="250"/>
    </row>
    <row r="28" spans="1:259" ht="13.5">
      <c r="B28" s="250"/>
    </row>
    <row r="29" spans="1:259" ht="13.5">
      <c r="B29" s="250"/>
    </row>
    <row r="30" spans="1:259" ht="13.5">
      <c r="B30" s="250"/>
    </row>
    <row r="31" spans="1:259" ht="13.5">
      <c r="B31" s="250"/>
    </row>
    <row r="32" spans="1:259" ht="13.5">
      <c r="B32" s="250"/>
    </row>
    <row r="33" spans="2:17" ht="13.5">
      <c r="B33" s="250"/>
    </row>
    <row r="34" spans="2:17" ht="13.5">
      <c r="B34" s="250"/>
    </row>
    <row r="35" spans="2:17" ht="13.5">
      <c r="B35" s="250"/>
    </row>
    <row r="36" spans="2:17" ht="13.5">
      <c r="B36" s="250"/>
    </row>
    <row r="37" spans="2:17" ht="13.5">
      <c r="B37" s="250"/>
    </row>
    <row r="38" spans="2:17" ht="13.5">
      <c r="B38" s="250"/>
    </row>
    <row r="39" spans="2:17" ht="13.5">
      <c r="B39" s="342"/>
      <c r="C39" s="308"/>
      <c r="D39" s="308"/>
      <c r="E39" s="308"/>
      <c r="F39" s="308"/>
      <c r="G39" s="308"/>
      <c r="H39" s="308"/>
      <c r="I39" s="308"/>
      <c r="J39" s="308"/>
      <c r="K39" s="308"/>
      <c r="L39" s="308"/>
      <c r="M39" s="308"/>
      <c r="N39" s="308"/>
      <c r="O39" s="308"/>
      <c r="P39" s="343"/>
    </row>
    <row r="40" spans="2:17" ht="13.5">
      <c r="B40" s="352"/>
      <c r="C40" s="246"/>
      <c r="D40" s="246"/>
      <c r="E40" s="246"/>
      <c r="F40" s="246"/>
      <c r="G40" s="246"/>
      <c r="H40" s="246"/>
      <c r="I40" s="246"/>
      <c r="J40" s="246"/>
      <c r="K40" s="246"/>
      <c r="L40" s="246"/>
      <c r="M40" s="246"/>
      <c r="N40" s="246"/>
      <c r="O40" s="246"/>
      <c r="P40" s="352"/>
      <c r="Q40" s="246"/>
    </row>
    <row r="41" spans="2:17" ht="17.25">
      <c r="B41" s="247" t="s">
        <v>575</v>
      </c>
      <c r="C41" s="248"/>
      <c r="D41" s="248"/>
      <c r="E41" s="248"/>
      <c r="F41" s="248"/>
      <c r="G41" s="248"/>
      <c r="H41" s="248"/>
      <c r="I41" s="248"/>
      <c r="J41" s="248"/>
      <c r="K41" s="248"/>
      <c r="L41" s="248"/>
      <c r="M41" s="248"/>
      <c r="N41" s="248"/>
      <c r="O41" s="248"/>
      <c r="P41" s="249"/>
    </row>
    <row r="42" spans="2:17" ht="13.5">
      <c r="B42" s="250"/>
      <c r="C42" s="246"/>
      <c r="D42" s="246"/>
      <c r="E42" s="246"/>
      <c r="F42" s="246"/>
      <c r="G42" s="353" t="s">
        <v>576</v>
      </c>
      <c r="I42" s="354"/>
      <c r="J42" s="354"/>
      <c r="K42" s="354"/>
      <c r="L42" s="246"/>
      <c r="M42" s="246"/>
      <c r="N42" s="246"/>
      <c r="O42" s="246"/>
    </row>
    <row r="43" spans="2:17" ht="13.5">
      <c r="B43" s="250"/>
      <c r="C43" s="246"/>
      <c r="D43" s="246"/>
      <c r="E43" s="246"/>
      <c r="F43" s="246"/>
      <c r="G43" s="1221"/>
      <c r="H43" s="1222"/>
      <c r="I43" s="1222"/>
      <c r="J43" s="1222"/>
      <c r="K43" s="1222"/>
      <c r="L43" s="1222"/>
      <c r="M43" s="1222"/>
      <c r="N43" s="1222"/>
      <c r="O43" s="1223"/>
    </row>
    <row r="44" spans="2:17" ht="13.5">
      <c r="B44" s="250"/>
      <c r="C44" s="246"/>
      <c r="D44" s="246"/>
      <c r="E44" s="246"/>
      <c r="F44" s="246"/>
      <c r="G44" s="1224"/>
      <c r="H44" s="1225"/>
      <c r="I44" s="1225"/>
      <c r="J44" s="1225"/>
      <c r="K44" s="1225"/>
      <c r="L44" s="1225"/>
      <c r="M44" s="1225"/>
      <c r="N44" s="1225"/>
      <c r="O44" s="1226"/>
    </row>
    <row r="45" spans="2:17" ht="13.5">
      <c r="B45" s="250"/>
      <c r="C45" s="246"/>
      <c r="D45" s="246"/>
      <c r="E45" s="246"/>
      <c r="F45" s="246"/>
      <c r="G45" s="1224"/>
      <c r="H45" s="1225"/>
      <c r="I45" s="1225"/>
      <c r="J45" s="1225"/>
      <c r="K45" s="1225"/>
      <c r="L45" s="1225"/>
      <c r="M45" s="1225"/>
      <c r="N45" s="1225"/>
      <c r="O45" s="1226"/>
    </row>
    <row r="46" spans="2:17" ht="13.5">
      <c r="B46" s="250"/>
      <c r="C46" s="246"/>
      <c r="D46" s="246"/>
      <c r="E46" s="246"/>
      <c r="F46" s="246"/>
      <c r="G46" s="1224"/>
      <c r="H46" s="1225"/>
      <c r="I46" s="1225"/>
      <c r="J46" s="1225"/>
      <c r="K46" s="1225"/>
      <c r="L46" s="1225"/>
      <c r="M46" s="1225"/>
      <c r="N46" s="1225"/>
      <c r="O46" s="1226"/>
    </row>
    <row r="47" spans="2:17" ht="13.5">
      <c r="B47" s="250"/>
      <c r="C47" s="246"/>
      <c r="D47" s="246"/>
      <c r="E47" s="246"/>
      <c r="F47" s="246"/>
      <c r="G47" s="1227"/>
      <c r="H47" s="1228"/>
      <c r="I47" s="1228"/>
      <c r="J47" s="1228"/>
      <c r="K47" s="1228"/>
      <c r="L47" s="1228"/>
      <c r="M47" s="1228"/>
      <c r="N47" s="1228"/>
      <c r="O47" s="1229"/>
    </row>
    <row r="48" spans="2:17" ht="13.5">
      <c r="B48" s="250"/>
      <c r="C48" s="246"/>
      <c r="D48" s="246"/>
      <c r="E48" s="246"/>
      <c r="F48" s="246"/>
      <c r="G48" s="246"/>
      <c r="H48" s="355"/>
      <c r="I48" s="355"/>
      <c r="J48" s="355"/>
    </row>
    <row r="49" spans="1:17" ht="13.5">
      <c r="B49" s="250"/>
      <c r="C49" s="246"/>
      <c r="D49" s="246"/>
      <c r="E49" s="246"/>
      <c r="F49" s="246"/>
      <c r="G49" s="245" t="s">
        <v>577</v>
      </c>
    </row>
    <row r="50" spans="1:17" ht="13.5">
      <c r="B50" s="250"/>
      <c r="C50" s="246"/>
      <c r="D50" s="246"/>
      <c r="E50" s="246"/>
      <c r="F50" s="246"/>
      <c r="G50" s="1230"/>
      <c r="H50" s="1231"/>
      <c r="I50" s="1231"/>
      <c r="J50" s="1232"/>
      <c r="K50" s="356" t="s">
        <v>525</v>
      </c>
      <c r="L50" s="356" t="s">
        <v>526</v>
      </c>
      <c r="M50" s="356" t="s">
        <v>527</v>
      </c>
      <c r="N50" s="356" t="s">
        <v>528</v>
      </c>
      <c r="O50" s="356" t="s">
        <v>529</v>
      </c>
    </row>
    <row r="51" spans="1:17" ht="13.5">
      <c r="B51" s="250"/>
      <c r="C51" s="246"/>
      <c r="D51" s="246"/>
      <c r="E51" s="246"/>
      <c r="F51" s="246"/>
      <c r="G51" s="1233" t="s">
        <v>578</v>
      </c>
      <c r="H51" s="1234"/>
      <c r="I51" s="1239" t="s">
        <v>579</v>
      </c>
      <c r="J51" s="1239"/>
      <c r="K51" s="1241"/>
      <c r="L51" s="1241"/>
      <c r="M51" s="1241"/>
      <c r="N51" s="1241"/>
      <c r="O51" s="1241"/>
    </row>
    <row r="52" spans="1:17" ht="13.5">
      <c r="B52" s="250"/>
      <c r="C52" s="246"/>
      <c r="D52" s="246"/>
      <c r="E52" s="246"/>
      <c r="F52" s="246"/>
      <c r="G52" s="1235"/>
      <c r="H52" s="1236"/>
      <c r="I52" s="1240"/>
      <c r="J52" s="1240"/>
      <c r="K52" s="1242"/>
      <c r="L52" s="1242"/>
      <c r="M52" s="1242"/>
      <c r="N52" s="1242"/>
      <c r="O52" s="1242"/>
    </row>
    <row r="53" spans="1:17" ht="13.5">
      <c r="A53" s="357"/>
      <c r="B53" s="250"/>
      <c r="C53" s="246"/>
      <c r="D53" s="246"/>
      <c r="E53" s="246"/>
      <c r="F53" s="246"/>
      <c r="G53" s="1235"/>
      <c r="H53" s="1236"/>
      <c r="I53" s="1243" t="s">
        <v>585</v>
      </c>
      <c r="J53" s="1243"/>
      <c r="K53" s="1244"/>
      <c r="L53" s="1244"/>
      <c r="M53" s="1244"/>
      <c r="N53" s="1244"/>
      <c r="O53" s="1244"/>
    </row>
    <row r="54" spans="1:17" ht="13.5">
      <c r="A54" s="357"/>
      <c r="B54" s="250"/>
      <c r="C54" s="246"/>
      <c r="D54" s="246"/>
      <c r="E54" s="246"/>
      <c r="F54" s="246"/>
      <c r="G54" s="1237"/>
      <c r="H54" s="1238"/>
      <c r="I54" s="1243"/>
      <c r="J54" s="1243"/>
      <c r="K54" s="1245"/>
      <c r="L54" s="1245"/>
      <c r="M54" s="1245"/>
      <c r="N54" s="1245"/>
      <c r="O54" s="1245"/>
    </row>
    <row r="55" spans="1:17" ht="13.5">
      <c r="A55" s="357"/>
      <c r="B55" s="250"/>
      <c r="C55" s="246"/>
      <c r="D55" s="246"/>
      <c r="E55" s="246"/>
      <c r="F55" s="246"/>
      <c r="G55" s="1246" t="s">
        <v>580</v>
      </c>
      <c r="H55" s="1247"/>
      <c r="I55" s="1243" t="s">
        <v>579</v>
      </c>
      <c r="J55" s="1243"/>
      <c r="K55" s="1241"/>
      <c r="L55" s="1241"/>
      <c r="M55" s="1241"/>
      <c r="N55" s="1241"/>
      <c r="O55" s="1241"/>
    </row>
    <row r="56" spans="1:17" ht="13.5">
      <c r="A56" s="357"/>
      <c r="B56" s="250"/>
      <c r="C56" s="246"/>
      <c r="D56" s="246"/>
      <c r="E56" s="246"/>
      <c r="F56" s="246"/>
      <c r="G56" s="1248"/>
      <c r="H56" s="1249"/>
      <c r="I56" s="1243"/>
      <c r="J56" s="1243"/>
      <c r="K56" s="1242"/>
      <c r="L56" s="1242"/>
      <c r="M56" s="1242"/>
      <c r="N56" s="1242"/>
      <c r="O56" s="1242"/>
    </row>
    <row r="57" spans="1:17" s="357" customFormat="1" ht="13.5">
      <c r="B57" s="358"/>
      <c r="C57" s="354"/>
      <c r="D57" s="354"/>
      <c r="E57" s="354"/>
      <c r="F57" s="354"/>
      <c r="G57" s="1248"/>
      <c r="H57" s="1249"/>
      <c r="I57" s="1252" t="s">
        <v>585</v>
      </c>
      <c r="J57" s="1252"/>
      <c r="K57" s="1244"/>
      <c r="L57" s="1244"/>
      <c r="M57" s="1244"/>
      <c r="N57" s="1244"/>
      <c r="O57" s="1244"/>
      <c r="P57" s="359"/>
      <c r="Q57" s="358"/>
    </row>
    <row r="58" spans="1:17" s="357" customFormat="1" ht="13.5">
      <c r="A58" s="245"/>
      <c r="B58" s="358"/>
      <c r="C58" s="354"/>
      <c r="D58" s="354"/>
      <c r="E58" s="354"/>
      <c r="F58" s="354"/>
      <c r="G58" s="1250"/>
      <c r="H58" s="1251"/>
      <c r="I58" s="1252"/>
      <c r="J58" s="1252"/>
      <c r="K58" s="1245"/>
      <c r="L58" s="1245"/>
      <c r="M58" s="1245"/>
      <c r="N58" s="1245"/>
      <c r="O58" s="1245"/>
      <c r="P58" s="359"/>
      <c r="Q58" s="358"/>
    </row>
    <row r="59" spans="1:17" s="357" customFormat="1" ht="13.5">
      <c r="A59" s="245"/>
      <c r="B59" s="358"/>
      <c r="C59" s="354"/>
      <c r="D59" s="354"/>
      <c r="E59" s="354"/>
      <c r="F59" s="354"/>
      <c r="G59" s="354"/>
      <c r="H59" s="354"/>
      <c r="I59" s="354"/>
      <c r="J59" s="354"/>
      <c r="K59" s="360"/>
      <c r="L59" s="360"/>
      <c r="M59" s="360"/>
      <c r="N59" s="360"/>
      <c r="O59" s="360"/>
      <c r="P59" s="359"/>
      <c r="Q59" s="358"/>
    </row>
    <row r="60" spans="1:17" s="357" customFormat="1" ht="13.5">
      <c r="A60" s="245"/>
      <c r="B60" s="358"/>
      <c r="C60" s="354"/>
      <c r="D60" s="354"/>
      <c r="E60" s="354"/>
      <c r="F60" s="354"/>
      <c r="G60" s="354"/>
      <c r="H60" s="354"/>
      <c r="I60" s="354"/>
      <c r="J60" s="354"/>
      <c r="K60" s="360"/>
      <c r="L60" s="360"/>
      <c r="M60" s="360"/>
      <c r="N60" s="360"/>
      <c r="O60" s="360"/>
      <c r="P60" s="359"/>
      <c r="Q60" s="358"/>
    </row>
    <row r="61" spans="1:17" s="357" customFormat="1" ht="13.5">
      <c r="A61" s="245"/>
      <c r="B61" s="361"/>
      <c r="C61" s="362"/>
      <c r="D61" s="362"/>
      <c r="E61" s="362"/>
      <c r="F61" s="362"/>
      <c r="G61" s="362"/>
      <c r="H61" s="362"/>
      <c r="I61" s="362"/>
      <c r="J61" s="362"/>
      <c r="K61" s="362"/>
      <c r="L61" s="362"/>
      <c r="M61" s="363"/>
      <c r="N61" s="363"/>
      <c r="O61" s="363"/>
      <c r="P61" s="364"/>
      <c r="Q61" s="358"/>
    </row>
    <row r="62" spans="1:17" ht="13.5">
      <c r="B62" s="352"/>
      <c r="C62" s="352"/>
      <c r="D62" s="352"/>
      <c r="E62" s="352"/>
      <c r="F62" s="352"/>
      <c r="G62" s="352"/>
      <c r="H62" s="352"/>
      <c r="I62" s="352"/>
      <c r="J62" s="352"/>
      <c r="K62" s="352"/>
      <c r="L62" s="352"/>
      <c r="M62" s="352"/>
      <c r="N62" s="352"/>
      <c r="O62" s="352"/>
      <c r="P62" s="352"/>
      <c r="Q62" s="246"/>
    </row>
    <row r="63" spans="1:17" ht="17.25">
      <c r="B63" s="309" t="s">
        <v>581</v>
      </c>
      <c r="C63" s="246"/>
      <c r="D63" s="246"/>
      <c r="E63" s="246"/>
      <c r="F63" s="246"/>
      <c r="G63" s="246"/>
      <c r="H63" s="246"/>
      <c r="I63" s="246"/>
      <c r="J63" s="246"/>
      <c r="K63" s="246"/>
      <c r="L63" s="246"/>
      <c r="M63" s="246"/>
      <c r="N63" s="246"/>
      <c r="O63" s="246"/>
    </row>
    <row r="64" spans="1:17" ht="13.5">
      <c r="B64" s="250"/>
      <c r="C64" s="246"/>
      <c r="D64" s="246"/>
      <c r="E64" s="246"/>
      <c r="F64" s="246"/>
      <c r="G64" s="353" t="s">
        <v>576</v>
      </c>
      <c r="I64" s="354"/>
      <c r="J64" s="354"/>
      <c r="K64" s="354"/>
      <c r="L64" s="246"/>
      <c r="M64" s="246"/>
      <c r="N64" s="246"/>
      <c r="O64" s="246"/>
    </row>
    <row r="65" spans="2:30" ht="13.5">
      <c r="B65" s="250"/>
      <c r="C65" s="246"/>
      <c r="D65" s="246"/>
      <c r="E65" s="246"/>
      <c r="F65" s="246"/>
      <c r="G65" s="1221" t="s">
        <v>584</v>
      </c>
      <c r="H65" s="1222"/>
      <c r="I65" s="1222"/>
      <c r="J65" s="1222"/>
      <c r="K65" s="1222"/>
      <c r="L65" s="1222"/>
      <c r="M65" s="1222"/>
      <c r="N65" s="1222"/>
      <c r="O65" s="1223"/>
    </row>
    <row r="66" spans="2:30" ht="13.5">
      <c r="B66" s="250"/>
      <c r="C66" s="246"/>
      <c r="D66" s="246"/>
      <c r="E66" s="246"/>
      <c r="F66" s="246"/>
      <c r="G66" s="1224"/>
      <c r="H66" s="1225"/>
      <c r="I66" s="1225"/>
      <c r="J66" s="1225"/>
      <c r="K66" s="1225"/>
      <c r="L66" s="1225"/>
      <c r="M66" s="1225"/>
      <c r="N66" s="1225"/>
      <c r="O66" s="1226"/>
    </row>
    <row r="67" spans="2:30" ht="13.5">
      <c r="B67" s="250"/>
      <c r="C67" s="246"/>
      <c r="D67" s="246"/>
      <c r="E67" s="246"/>
      <c r="F67" s="246"/>
      <c r="G67" s="1224"/>
      <c r="H67" s="1225"/>
      <c r="I67" s="1225"/>
      <c r="J67" s="1225"/>
      <c r="K67" s="1225"/>
      <c r="L67" s="1225"/>
      <c r="M67" s="1225"/>
      <c r="N67" s="1225"/>
      <c r="O67" s="1226"/>
    </row>
    <row r="68" spans="2:30" ht="13.5">
      <c r="B68" s="250"/>
      <c r="C68" s="246"/>
      <c r="D68" s="246"/>
      <c r="E68" s="246"/>
      <c r="F68" s="246"/>
      <c r="G68" s="1224"/>
      <c r="H68" s="1225"/>
      <c r="I68" s="1225"/>
      <c r="J68" s="1225"/>
      <c r="K68" s="1225"/>
      <c r="L68" s="1225"/>
      <c r="M68" s="1225"/>
      <c r="N68" s="1225"/>
      <c r="O68" s="1226"/>
    </row>
    <row r="69" spans="2:30" ht="13.5">
      <c r="B69" s="250"/>
      <c r="C69" s="246"/>
      <c r="D69" s="246"/>
      <c r="E69" s="246"/>
      <c r="F69" s="246"/>
      <c r="G69" s="1227"/>
      <c r="H69" s="1228"/>
      <c r="I69" s="1228"/>
      <c r="J69" s="1228"/>
      <c r="K69" s="1228"/>
      <c r="L69" s="1228"/>
      <c r="M69" s="1228"/>
      <c r="N69" s="1228"/>
      <c r="O69" s="1229"/>
    </row>
    <row r="70" spans="2:30" ht="13.5">
      <c r="B70" s="250"/>
      <c r="C70" s="246"/>
      <c r="D70" s="246"/>
      <c r="E70" s="246"/>
      <c r="F70" s="246"/>
      <c r="G70" s="246"/>
      <c r="H70" s="365"/>
      <c r="I70" s="365"/>
      <c r="J70" s="366"/>
      <c r="K70" s="366"/>
      <c r="L70" s="367"/>
      <c r="M70" s="366"/>
      <c r="N70" s="367"/>
      <c r="O70" s="368"/>
    </row>
    <row r="71" spans="2:30" ht="13.5">
      <c r="B71" s="250"/>
      <c r="C71" s="246"/>
      <c r="D71" s="246"/>
      <c r="E71" s="246"/>
      <c r="F71" s="246"/>
      <c r="G71" s="369" t="s">
        <v>582</v>
      </c>
      <c r="I71" s="370"/>
      <c r="J71" s="366"/>
      <c r="K71" s="366"/>
      <c r="L71" s="367"/>
      <c r="M71" s="366"/>
      <c r="N71" s="367"/>
      <c r="O71" s="368"/>
    </row>
    <row r="72" spans="2:30" ht="13.5">
      <c r="B72" s="250"/>
      <c r="C72" s="246"/>
      <c r="D72" s="246"/>
      <c r="E72" s="246"/>
      <c r="F72" s="246"/>
      <c r="G72" s="1230"/>
      <c r="H72" s="1231"/>
      <c r="I72" s="1231"/>
      <c r="J72" s="1232"/>
      <c r="K72" s="356" t="s">
        <v>525</v>
      </c>
      <c r="L72" s="356" t="s">
        <v>526</v>
      </c>
      <c r="M72" s="356" t="s">
        <v>527</v>
      </c>
      <c r="N72" s="356" t="s">
        <v>528</v>
      </c>
      <c r="O72" s="356" t="s">
        <v>529</v>
      </c>
    </row>
    <row r="73" spans="2:30" ht="13.5">
      <c r="B73" s="250"/>
      <c r="C73" s="246"/>
      <c r="D73" s="246"/>
      <c r="E73" s="246"/>
      <c r="F73" s="246"/>
      <c r="G73" s="1233" t="s">
        <v>578</v>
      </c>
      <c r="H73" s="1234"/>
      <c r="I73" s="1239" t="s">
        <v>579</v>
      </c>
      <c r="J73" s="1239"/>
      <c r="K73" s="1253">
        <v>52.2</v>
      </c>
      <c r="L73" s="1253">
        <v>51.8</v>
      </c>
      <c r="M73" s="1242">
        <v>45</v>
      </c>
      <c r="N73" s="1242">
        <v>41.7</v>
      </c>
      <c r="O73" s="1242">
        <v>42</v>
      </c>
      <c r="S73" s="245">
        <v>9.9</v>
      </c>
    </row>
    <row r="74" spans="2:30" ht="13.5">
      <c r="B74" s="250"/>
      <c r="C74" s="246"/>
      <c r="D74" s="246"/>
      <c r="E74" s="246"/>
      <c r="F74" s="246"/>
      <c r="G74" s="1235"/>
      <c r="H74" s="1236"/>
      <c r="I74" s="1240"/>
      <c r="J74" s="1240"/>
      <c r="K74" s="1253"/>
      <c r="L74" s="1253"/>
      <c r="M74" s="1242"/>
      <c r="N74" s="1242"/>
      <c r="O74" s="1242"/>
    </row>
    <row r="75" spans="2:30" ht="13.5">
      <c r="B75" s="250"/>
      <c r="C75" s="246"/>
      <c r="D75" s="246"/>
      <c r="E75" s="246"/>
      <c r="F75" s="246"/>
      <c r="G75" s="1235"/>
      <c r="H75" s="1236"/>
      <c r="I75" s="1243" t="s">
        <v>583</v>
      </c>
      <c r="J75" s="1243"/>
      <c r="K75" s="1254">
        <v>9.8000000000000007</v>
      </c>
      <c r="L75" s="1254">
        <v>8.9</v>
      </c>
      <c r="M75" s="1254">
        <v>9.1999999999999993</v>
      </c>
      <c r="N75" s="1254">
        <v>8.3000000000000007</v>
      </c>
      <c r="O75" s="1254">
        <v>7.2</v>
      </c>
      <c r="U75" s="245">
        <v>81.2</v>
      </c>
      <c r="W75" s="245">
        <v>87.2</v>
      </c>
      <c r="Y75" s="245">
        <v>99.8</v>
      </c>
      <c r="AA75" s="245">
        <v>109.5</v>
      </c>
      <c r="AC75" s="245">
        <v>115.2</v>
      </c>
    </row>
    <row r="76" spans="2:30" ht="13.5">
      <c r="B76" s="250"/>
      <c r="C76" s="246"/>
      <c r="D76" s="246"/>
      <c r="E76" s="246"/>
      <c r="F76" s="246"/>
      <c r="G76" s="1237"/>
      <c r="H76" s="1238"/>
      <c r="I76" s="1243"/>
      <c r="J76" s="1243"/>
      <c r="K76" s="1245"/>
      <c r="L76" s="1245"/>
      <c r="M76" s="1245"/>
      <c r="N76" s="1245"/>
      <c r="O76" s="1245"/>
    </row>
    <row r="77" spans="2:30" ht="13.5">
      <c r="B77" s="250"/>
      <c r="C77" s="246"/>
      <c r="D77" s="246"/>
      <c r="E77" s="246"/>
      <c r="F77" s="246"/>
      <c r="G77" s="1246" t="s">
        <v>580</v>
      </c>
      <c r="H77" s="1247"/>
      <c r="I77" s="1243" t="s">
        <v>579</v>
      </c>
      <c r="J77" s="1243"/>
      <c r="K77" s="1253">
        <v>42</v>
      </c>
      <c r="L77" s="1253">
        <v>32.6</v>
      </c>
      <c r="M77" s="1242">
        <v>30.5</v>
      </c>
      <c r="N77" s="1242">
        <v>25.4</v>
      </c>
      <c r="O77" s="1242">
        <v>16.600000000000001</v>
      </c>
      <c r="R77" s="245">
        <v>12.3</v>
      </c>
      <c r="T77" s="245">
        <v>11.1</v>
      </c>
    </row>
    <row r="78" spans="2:30" ht="13.5">
      <c r="B78" s="250"/>
      <c r="C78" s="246"/>
      <c r="D78" s="246"/>
      <c r="E78" s="246"/>
      <c r="F78" s="246"/>
      <c r="G78" s="1248"/>
      <c r="H78" s="1249"/>
      <c r="I78" s="1243"/>
      <c r="J78" s="1243"/>
      <c r="K78" s="1253"/>
      <c r="L78" s="1253"/>
      <c r="M78" s="1242"/>
      <c r="N78" s="1242"/>
      <c r="O78" s="1242"/>
    </row>
    <row r="79" spans="2:30" ht="13.5">
      <c r="B79" s="250"/>
      <c r="C79" s="246"/>
      <c r="D79" s="246"/>
      <c r="E79" s="246"/>
      <c r="F79" s="246"/>
      <c r="G79" s="1248"/>
      <c r="H79" s="1249"/>
      <c r="I79" s="1255" t="s">
        <v>583</v>
      </c>
      <c r="J79" s="1252"/>
      <c r="K79" s="1256">
        <v>6.8</v>
      </c>
      <c r="L79" s="1256">
        <v>5.9</v>
      </c>
      <c r="M79" s="1256">
        <v>5.2</v>
      </c>
      <c r="N79" s="1256">
        <v>4.8</v>
      </c>
      <c r="O79" s="1256">
        <v>3.6</v>
      </c>
      <c r="V79" s="245">
        <v>53.5</v>
      </c>
      <c r="X79" s="245">
        <v>48.2</v>
      </c>
      <c r="Z79" s="245">
        <v>34.200000000000003</v>
      </c>
      <c r="AB79" s="245">
        <v>30.3</v>
      </c>
      <c r="AD79" s="245">
        <v>28.9</v>
      </c>
    </row>
    <row r="80" spans="2:30" ht="13.5">
      <c r="B80" s="250"/>
      <c r="C80" s="246"/>
      <c r="D80" s="246"/>
      <c r="E80" s="246"/>
      <c r="F80" s="246"/>
      <c r="G80" s="1250"/>
      <c r="H80" s="1251"/>
      <c r="I80" s="1252"/>
      <c r="J80" s="1252"/>
      <c r="K80" s="1256"/>
      <c r="L80" s="1256"/>
      <c r="M80" s="1256"/>
      <c r="N80" s="1256"/>
      <c r="O80" s="1256"/>
    </row>
    <row r="81" spans="2:17" ht="13.5">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ht="13.5">
      <c r="B83" s="342"/>
      <c r="C83" s="308"/>
      <c r="D83" s="308"/>
      <c r="E83" s="308"/>
      <c r="F83" s="308"/>
      <c r="G83" s="308"/>
      <c r="H83" s="308"/>
      <c r="I83" s="308"/>
      <c r="J83" s="308"/>
      <c r="K83" s="308"/>
      <c r="L83" s="308"/>
      <c r="M83" s="308"/>
      <c r="N83" s="308"/>
      <c r="O83" s="308"/>
      <c r="P83" s="343"/>
    </row>
    <row r="84" spans="2:17" ht="13.5">
      <c r="H84" s="246"/>
      <c r="I84" s="246"/>
      <c r="J84" s="246"/>
      <c r="K84" s="246"/>
      <c r="L84" s="246"/>
      <c r="M84" s="246"/>
      <c r="N84" s="246"/>
      <c r="O84" s="246"/>
      <c r="P84" s="246"/>
      <c r="Q84" s="246"/>
    </row>
    <row r="85" spans="2:17" ht="13.5">
      <c r="B85" s="246"/>
      <c r="C85" s="246"/>
      <c r="D85" s="246"/>
      <c r="E85" s="246"/>
      <c r="F85" s="246"/>
      <c r="G85" s="246"/>
      <c r="H85" s="246"/>
      <c r="I85" s="246"/>
      <c r="J85" s="246"/>
      <c r="K85" s="246"/>
      <c r="L85" s="246"/>
      <c r="M85" s="246"/>
      <c r="N85" s="246"/>
      <c r="O85" s="246"/>
      <c r="P85" s="246"/>
      <c r="Q85" s="246"/>
    </row>
    <row r="86" spans="2:17" ht="13.5" hidden="1">
      <c r="B86" s="246"/>
      <c r="C86" s="246"/>
      <c r="D86" s="246"/>
      <c r="E86" s="246"/>
      <c r="F86" s="246"/>
      <c r="G86" s="246"/>
      <c r="H86" s="246"/>
      <c r="I86" s="246"/>
      <c r="J86" s="246"/>
      <c r="K86" s="246"/>
      <c r="L86" s="246"/>
      <c r="M86" s="246"/>
      <c r="N86" s="246"/>
      <c r="O86" s="246"/>
      <c r="P86" s="246"/>
      <c r="Q86" s="246"/>
    </row>
    <row r="87" spans="2:17" ht="13.5" hidden="1">
      <c r="B87" s="246"/>
      <c r="C87" s="246"/>
      <c r="D87" s="246"/>
      <c r="E87" s="246"/>
      <c r="F87" s="246"/>
      <c r="G87" s="246"/>
      <c r="H87" s="246"/>
      <c r="I87" s="246"/>
      <c r="J87" s="246"/>
      <c r="K87" s="373"/>
      <c r="L87" s="246"/>
      <c r="M87" s="246"/>
      <c r="N87" s="246"/>
      <c r="O87" s="246"/>
      <c r="P87" s="246"/>
      <c r="Q87" s="246"/>
    </row>
    <row r="88" spans="2:17" ht="13.5" hidden="1">
      <c r="B88" s="246"/>
      <c r="C88" s="246"/>
      <c r="D88" s="246"/>
      <c r="E88" s="246"/>
      <c r="F88" s="246"/>
      <c r="G88" s="246"/>
      <c r="H88" s="246"/>
      <c r="I88" s="246"/>
      <c r="J88" s="246"/>
      <c r="K88" s="246"/>
      <c r="L88" s="246"/>
      <c r="M88" s="246"/>
      <c r="N88" s="246"/>
      <c r="O88" s="246"/>
      <c r="P88" s="246"/>
      <c r="Q88" s="246"/>
    </row>
    <row r="89" spans="2:17" ht="13.5" hidden="1">
      <c r="B89" s="246"/>
      <c r="C89" s="246"/>
      <c r="D89" s="246"/>
      <c r="E89" s="246"/>
      <c r="F89" s="246"/>
      <c r="G89" s="246"/>
      <c r="H89" s="246"/>
      <c r="I89" s="246"/>
      <c r="J89" s="246"/>
      <c r="K89" s="246"/>
      <c r="L89" s="246"/>
      <c r="M89" s="246"/>
      <c r="N89" s="246"/>
      <c r="O89" s="246"/>
      <c r="P89" s="246"/>
      <c r="Q89" s="246"/>
    </row>
    <row r="90" spans="2:17" ht="13.5" hidden="1">
      <c r="B90" s="246"/>
      <c r="C90" s="246"/>
      <c r="D90" s="246"/>
      <c r="E90" s="246"/>
      <c r="F90" s="246"/>
      <c r="G90" s="246"/>
      <c r="H90" s="246"/>
      <c r="I90" s="246"/>
      <c r="J90" s="246"/>
      <c r="K90" s="246"/>
      <c r="L90" s="246"/>
      <c r="M90" s="246"/>
      <c r="N90" s="246"/>
      <c r="O90" s="246"/>
      <c r="P90" s="246"/>
      <c r="Q90" s="246"/>
    </row>
    <row r="91" spans="2:17" ht="13.5"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75:N76"/>
    <mergeCell ref="O75:O76"/>
    <mergeCell ref="K75:K76"/>
    <mergeCell ref="L75:L76"/>
    <mergeCell ref="M75:M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N53:N54"/>
    <mergeCell ref="O53:O54"/>
    <mergeCell ref="K53:K54"/>
    <mergeCell ref="L53:L54"/>
    <mergeCell ref="M53:M54"/>
  </mergeCells>
  <phoneticPr fontId="2"/>
  <printOptions horizontalCentered="1" verticalCentered="1"/>
  <pageMargins left="0" right="0" top="0.59055118110236227" bottom="0.31496062992125984" header="0.39370078740157483" footer="0"/>
  <pageSetup paperSize="9" scale="48"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election activeCell="G65" sqref="G65:O69"/>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G65" sqref="G65:O69"/>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524</v>
      </c>
      <c r="G2" s="113"/>
      <c r="H2" s="114"/>
    </row>
    <row r="3" spans="1:8">
      <c r="A3" s="110" t="s">
        <v>517</v>
      </c>
      <c r="B3" s="115"/>
      <c r="C3" s="116"/>
      <c r="D3" s="117">
        <v>38229</v>
      </c>
      <c r="E3" s="118"/>
      <c r="F3" s="119">
        <v>39425</v>
      </c>
      <c r="G3" s="120"/>
      <c r="H3" s="121"/>
    </row>
    <row r="4" spans="1:8">
      <c r="A4" s="122"/>
      <c r="B4" s="123"/>
      <c r="C4" s="124"/>
      <c r="D4" s="125">
        <v>24460</v>
      </c>
      <c r="E4" s="126"/>
      <c r="F4" s="127">
        <v>22414</v>
      </c>
      <c r="G4" s="128"/>
      <c r="H4" s="129"/>
    </row>
    <row r="5" spans="1:8">
      <c r="A5" s="110" t="s">
        <v>519</v>
      </c>
      <c r="B5" s="115"/>
      <c r="C5" s="116"/>
      <c r="D5" s="117">
        <v>53732</v>
      </c>
      <c r="E5" s="118"/>
      <c r="F5" s="119">
        <v>43141</v>
      </c>
      <c r="G5" s="120"/>
      <c r="H5" s="121"/>
    </row>
    <row r="6" spans="1:8">
      <c r="A6" s="122"/>
      <c r="B6" s="123"/>
      <c r="C6" s="124"/>
      <c r="D6" s="125">
        <v>34464</v>
      </c>
      <c r="E6" s="126"/>
      <c r="F6" s="127">
        <v>21887</v>
      </c>
      <c r="G6" s="128"/>
      <c r="H6" s="129"/>
    </row>
    <row r="7" spans="1:8">
      <c r="A7" s="110" t="s">
        <v>520</v>
      </c>
      <c r="B7" s="115"/>
      <c r="C7" s="116"/>
      <c r="D7" s="117">
        <v>63999</v>
      </c>
      <c r="E7" s="118"/>
      <c r="F7" s="119">
        <v>45117</v>
      </c>
      <c r="G7" s="120"/>
      <c r="H7" s="121"/>
    </row>
    <row r="8" spans="1:8">
      <c r="A8" s="122"/>
      <c r="B8" s="123"/>
      <c r="C8" s="124"/>
      <c r="D8" s="125">
        <v>41743</v>
      </c>
      <c r="E8" s="126"/>
      <c r="F8" s="127">
        <v>25589</v>
      </c>
      <c r="G8" s="128"/>
      <c r="H8" s="129"/>
    </row>
    <row r="9" spans="1:8">
      <c r="A9" s="110" t="s">
        <v>521</v>
      </c>
      <c r="B9" s="115"/>
      <c r="C9" s="116"/>
      <c r="D9" s="117">
        <v>69465</v>
      </c>
      <c r="E9" s="118"/>
      <c r="F9" s="119">
        <v>39951</v>
      </c>
      <c r="G9" s="120"/>
      <c r="H9" s="121"/>
    </row>
    <row r="10" spans="1:8">
      <c r="A10" s="122"/>
      <c r="B10" s="123"/>
      <c r="C10" s="124"/>
      <c r="D10" s="125">
        <v>38838</v>
      </c>
      <c r="E10" s="126"/>
      <c r="F10" s="127">
        <v>22555</v>
      </c>
      <c r="G10" s="128"/>
      <c r="H10" s="129"/>
    </row>
    <row r="11" spans="1:8">
      <c r="A11" s="110" t="s">
        <v>522</v>
      </c>
      <c r="B11" s="115"/>
      <c r="C11" s="116"/>
      <c r="D11" s="117">
        <v>56023</v>
      </c>
      <c r="E11" s="118"/>
      <c r="F11" s="119">
        <v>39893</v>
      </c>
      <c r="G11" s="120"/>
      <c r="H11" s="121"/>
    </row>
    <row r="12" spans="1:8">
      <c r="A12" s="122"/>
      <c r="B12" s="123"/>
      <c r="C12" s="130"/>
      <c r="D12" s="125">
        <v>44135</v>
      </c>
      <c r="E12" s="126"/>
      <c r="F12" s="127">
        <v>26170</v>
      </c>
      <c r="G12" s="128"/>
      <c r="H12" s="129"/>
    </row>
    <row r="13" spans="1:8">
      <c r="A13" s="110"/>
      <c r="B13" s="115"/>
      <c r="C13" s="131"/>
      <c r="D13" s="132">
        <v>56290</v>
      </c>
      <c r="E13" s="133"/>
      <c r="F13" s="134">
        <v>41505</v>
      </c>
      <c r="G13" s="135"/>
      <c r="H13" s="121"/>
    </row>
    <row r="14" spans="1:8">
      <c r="A14" s="122"/>
      <c r="B14" s="123"/>
      <c r="C14" s="124"/>
      <c r="D14" s="125">
        <v>36728</v>
      </c>
      <c r="E14" s="126"/>
      <c r="F14" s="127">
        <v>23723</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2.33</v>
      </c>
      <c r="C19" s="136">
        <f>ROUND(VALUE(SUBSTITUTE(実質収支比率等に係る経年分析!G$48,"▲","-")),2)</f>
        <v>2.77</v>
      </c>
      <c r="D19" s="136">
        <f>ROUND(VALUE(SUBSTITUTE(実質収支比率等に係る経年分析!H$48,"▲","-")),2)</f>
        <v>0.81</v>
      </c>
      <c r="E19" s="136">
        <f>ROUND(VALUE(SUBSTITUTE(実質収支比率等に係る経年分析!I$48,"▲","-")),2)</f>
        <v>0.85</v>
      </c>
      <c r="F19" s="136">
        <f>ROUND(VALUE(SUBSTITUTE(実質収支比率等に係る経年分析!J$48,"▲","-")),2)</f>
        <v>0.2</v>
      </c>
    </row>
    <row r="20" spans="1:11">
      <c r="A20" s="136" t="s">
        <v>43</v>
      </c>
      <c r="B20" s="136">
        <f>ROUND(VALUE(SUBSTITUTE(実質収支比率等に係る経年分析!F$47,"▲","-")),2)</f>
        <v>27.58</v>
      </c>
      <c r="C20" s="136">
        <f>ROUND(VALUE(SUBSTITUTE(実質収支比率等に係る経年分析!G$47,"▲","-")),2)</f>
        <v>28.54</v>
      </c>
      <c r="D20" s="136">
        <f>ROUND(VALUE(SUBSTITUTE(実質収支比率等に係る経年分析!H$47,"▲","-")),2)</f>
        <v>29.87</v>
      </c>
      <c r="E20" s="136">
        <f>ROUND(VALUE(SUBSTITUTE(実質収支比率等に係る経年分析!I$47,"▲","-")),2)</f>
        <v>28.23</v>
      </c>
      <c r="F20" s="136">
        <f>ROUND(VALUE(SUBSTITUTE(実質収支比率等に係る経年分析!J$47,"▲","-")),2)</f>
        <v>24.91</v>
      </c>
    </row>
    <row r="21" spans="1:11">
      <c r="A21" s="136" t="s">
        <v>44</v>
      </c>
      <c r="B21" s="136">
        <f>IF(ISNUMBER(VALUE(SUBSTITUTE(実質収支比率等に係る経年分析!F$49,"▲","-"))),ROUND(VALUE(SUBSTITUTE(実質収支比率等に係る経年分析!F$49,"▲","-")),2),NA())</f>
        <v>-0.08</v>
      </c>
      <c r="C21" s="136">
        <f>IF(ISNUMBER(VALUE(SUBSTITUTE(実質収支比率等に係る経年分析!G$49,"▲","-"))),ROUND(VALUE(SUBSTITUTE(実質収支比率等に係る経年分析!G$49,"▲","-")),2),NA())</f>
        <v>2.06</v>
      </c>
      <c r="D21" s="136">
        <f>IF(ISNUMBER(VALUE(SUBSTITUTE(実質収支比率等に係る経年分析!H$49,"▲","-"))),ROUND(VALUE(SUBSTITUTE(実質収支比率等に係る経年分析!H$49,"▲","-")),2),NA())</f>
        <v>-0.54</v>
      </c>
      <c r="E21" s="136">
        <f>IF(ISNUMBER(VALUE(SUBSTITUTE(実質収支比率等に係る経年分析!I$49,"▲","-"))),ROUND(VALUE(SUBSTITUTE(実質収支比率等に係る経年分析!I$49,"▲","-")),2),NA())</f>
        <v>-1.58</v>
      </c>
      <c r="F21" s="136">
        <f>IF(ISNUMBER(VALUE(SUBSTITUTE(実質収支比率等に係る経年分析!J$49,"▲","-"))),ROUND(VALUE(SUBSTITUTE(実質収支比率等に係る経年分析!J$49,"▲","-")),2),NA())</f>
        <v>-4.16</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2.52</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2.87</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1.07</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0.91</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0.3</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工業用水道事業会計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0.17</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0.18</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0.19</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0.21</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0.22</v>
      </c>
    </row>
    <row r="30" spans="1:11">
      <c r="A30" s="137" t="str">
        <f>IF(連結実質赤字比率に係る赤字・黒字の構成分析!C$40="",NA(),連結実質赤字比率に係る赤字・黒字の構成分析!C$40)</f>
        <v>下水道事業会計</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0.5</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0.34</v>
      </c>
    </row>
    <row r="31" spans="1:11">
      <c r="A31" s="137" t="str">
        <f>IF(連結実質赤字比率に係る赤字・黒字の構成分析!C$39="",NA(),連結実質赤字比率に係る赤字・黒字の構成分析!C$39)</f>
        <v>農業共済事業会計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0.39</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0.39</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0.37</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0.37</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0.41</v>
      </c>
    </row>
    <row r="32" spans="1:11">
      <c r="A32" s="137" t="str">
        <f>IF(連結実質赤字比率に係る赤字・黒字の構成分析!C$38="",NA(),連結実質赤字比率に係る赤字・黒字の構成分析!C$38)</f>
        <v>駐車場事業会計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0.33</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0.31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0.3</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0.36</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0.42</v>
      </c>
    </row>
    <row r="33" spans="1:16">
      <c r="A33" s="137" t="str">
        <f>IF(連結実質赤字比率に係る赤字・黒字の構成分析!C$37="",NA(),連結実質赤字比率に係る赤字・黒字の構成分析!C$37)</f>
        <v>介護保険事業特別会計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0.61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0.57999999999999996</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0.59</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0.34</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0.64</v>
      </c>
    </row>
    <row r="34" spans="1:16">
      <c r="A34" s="137" t="str">
        <f>IF(連結実質赤字比率に係る赤字・黒字の構成分析!C$36="",NA(),連結実質赤字比率に係る赤字・黒字の構成分析!C$36)</f>
        <v>モーターボート競走事業特別会計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0.01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7.0000000000000007E-2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0.03</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1.03</v>
      </c>
    </row>
    <row r="35" spans="1:16">
      <c r="A35" s="137" t="str">
        <f>IF(連結実質赤字比率に係る赤字・黒字の構成分析!C$35="",NA(),連結実質赤字比率に係る赤字・黒字の構成分析!C$35)</f>
        <v>国民健康保険事業特別会計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0.47</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0.54</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1.23</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9.5399999999999991</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9.01</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9.02</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8.65</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8.43</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11527</v>
      </c>
      <c r="E42" s="138"/>
      <c r="F42" s="138"/>
      <c r="G42" s="138">
        <f>'実質公債費比率（分子）の構造'!L$52</f>
        <v>11691</v>
      </c>
      <c r="H42" s="138"/>
      <c r="I42" s="138"/>
      <c r="J42" s="138">
        <f>'実質公債費比率（分子）の構造'!M$52</f>
        <v>12210</v>
      </c>
      <c r="K42" s="138"/>
      <c r="L42" s="138"/>
      <c r="M42" s="138">
        <f>'実質公債費比率（分子）の構造'!N$52</f>
        <v>11834</v>
      </c>
      <c r="N42" s="138"/>
      <c r="O42" s="138"/>
      <c r="P42" s="138">
        <f>'実質公債費比率（分子）の構造'!O$52</f>
        <v>12225</v>
      </c>
    </row>
    <row r="43" spans="1:16">
      <c r="A43" s="138" t="s">
        <v>52</v>
      </c>
      <c r="B43" s="138">
        <f>'実質公債費比率（分子）の構造'!K$51</f>
        <v>0</v>
      </c>
      <c r="C43" s="138"/>
      <c r="D43" s="138"/>
      <c r="E43" s="138" t="str">
        <f>'実質公債費比率（分子）の構造'!L$51</f>
        <v>-</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c r="A44" s="138" t="s">
        <v>53</v>
      </c>
      <c r="B44" s="138">
        <f>'実質公債費比率（分子）の構造'!K$50</f>
        <v>586</v>
      </c>
      <c r="C44" s="138"/>
      <c r="D44" s="138"/>
      <c r="E44" s="138">
        <f>'実質公債費比率（分子）の構造'!L$50</f>
        <v>560</v>
      </c>
      <c r="F44" s="138"/>
      <c r="G44" s="138"/>
      <c r="H44" s="138">
        <f>'実質公債費比率（分子）の構造'!M$50</f>
        <v>2783</v>
      </c>
      <c r="I44" s="138"/>
      <c r="J44" s="138"/>
      <c r="K44" s="138">
        <f>'実質公債費比率（分子）の構造'!N$50</f>
        <v>357</v>
      </c>
      <c r="L44" s="138"/>
      <c r="M44" s="138"/>
      <c r="N44" s="138">
        <f>'実質公債費比率（分子）の構造'!O$50</f>
        <v>95</v>
      </c>
      <c r="O44" s="138"/>
      <c r="P44" s="138"/>
    </row>
    <row r="45" spans="1:16">
      <c r="A45" s="138" t="s">
        <v>54</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f>'実質公債費比率（分子）の構造'!N$49</f>
        <v>5</v>
      </c>
      <c r="L45" s="138"/>
      <c r="M45" s="138"/>
      <c r="N45" s="138">
        <f>'実質公債費比率（分子）の構造'!O$49</f>
        <v>10</v>
      </c>
      <c r="O45" s="138"/>
      <c r="P45" s="138"/>
    </row>
    <row r="46" spans="1:16">
      <c r="A46" s="138" t="s">
        <v>55</v>
      </c>
      <c r="B46" s="138">
        <f>'実質公債費比率（分子）の構造'!K$48</f>
        <v>4502</v>
      </c>
      <c r="C46" s="138"/>
      <c r="D46" s="138"/>
      <c r="E46" s="138">
        <f>'実質公債費比率（分子）の構造'!L$48</f>
        <v>4760</v>
      </c>
      <c r="F46" s="138"/>
      <c r="G46" s="138"/>
      <c r="H46" s="138">
        <f>'実質公債費比率（分子）の構造'!M$48</f>
        <v>4908</v>
      </c>
      <c r="I46" s="138"/>
      <c r="J46" s="138"/>
      <c r="K46" s="138">
        <f>'実質公債費比率（分子）の構造'!N$48</f>
        <v>5413</v>
      </c>
      <c r="L46" s="138"/>
      <c r="M46" s="138"/>
      <c r="N46" s="138">
        <f>'実質公債費比率（分子）の構造'!O$48</f>
        <v>5031</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11458</v>
      </c>
      <c r="C49" s="138"/>
      <c r="D49" s="138"/>
      <c r="E49" s="138">
        <f>'実質公債費比率（分子）の構造'!L$45</f>
        <v>11070</v>
      </c>
      <c r="F49" s="138"/>
      <c r="G49" s="138"/>
      <c r="H49" s="138">
        <f>'実質公債費比率（分子）の構造'!M$45</f>
        <v>10707</v>
      </c>
      <c r="I49" s="138"/>
      <c r="J49" s="138"/>
      <c r="K49" s="138">
        <f>'実質公債費比率（分子）の構造'!N$45</f>
        <v>9592</v>
      </c>
      <c r="L49" s="138"/>
      <c r="M49" s="138"/>
      <c r="N49" s="138">
        <f>'実質公債費比率（分子）の構造'!O$45</f>
        <v>9804</v>
      </c>
      <c r="O49" s="138"/>
      <c r="P49" s="138"/>
    </row>
    <row r="50" spans="1:16">
      <c r="A50" s="138" t="s">
        <v>59</v>
      </c>
      <c r="B50" s="138" t="e">
        <f>NA()</f>
        <v>#N/A</v>
      </c>
      <c r="C50" s="138">
        <f>IF(ISNUMBER('実質公債費比率（分子）の構造'!K$53),'実質公債費比率（分子）の構造'!K$53,NA())</f>
        <v>5019</v>
      </c>
      <c r="D50" s="138" t="e">
        <f>NA()</f>
        <v>#N/A</v>
      </c>
      <c r="E50" s="138" t="e">
        <f>NA()</f>
        <v>#N/A</v>
      </c>
      <c r="F50" s="138">
        <f>IF(ISNUMBER('実質公債費比率（分子）の構造'!L$53),'実質公債費比率（分子）の構造'!L$53,NA())</f>
        <v>4699</v>
      </c>
      <c r="G50" s="138" t="e">
        <f>NA()</f>
        <v>#N/A</v>
      </c>
      <c r="H50" s="138" t="e">
        <f>NA()</f>
        <v>#N/A</v>
      </c>
      <c r="I50" s="138">
        <f>IF(ISNUMBER('実質公債費比率（分子）の構造'!M$53),'実質公債費比率（分子）の構造'!M$53,NA())</f>
        <v>6188</v>
      </c>
      <c r="J50" s="138" t="e">
        <f>NA()</f>
        <v>#N/A</v>
      </c>
      <c r="K50" s="138" t="e">
        <f>NA()</f>
        <v>#N/A</v>
      </c>
      <c r="L50" s="138">
        <f>IF(ISNUMBER('実質公債費比率（分子）の構造'!N$53),'実質公債費比率（分子）の構造'!N$53,NA())</f>
        <v>3533</v>
      </c>
      <c r="M50" s="138" t="e">
        <f>NA()</f>
        <v>#N/A</v>
      </c>
      <c r="N50" s="138" t="e">
        <f>NA()</f>
        <v>#N/A</v>
      </c>
      <c r="O50" s="138">
        <f>IF(ISNUMBER('実質公債費比率（分子）の構造'!O$53),'実質公債費比率（分子）の構造'!O$53,NA())</f>
        <v>2715</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111524</v>
      </c>
      <c r="E56" s="137"/>
      <c r="F56" s="137"/>
      <c r="G56" s="137">
        <f>'将来負担比率（分子）の構造'!J$52</f>
        <v>114824</v>
      </c>
      <c r="H56" s="137"/>
      <c r="I56" s="137"/>
      <c r="J56" s="137">
        <f>'将来負担比率（分子）の構造'!K$52</f>
        <v>117289</v>
      </c>
      <c r="K56" s="137"/>
      <c r="L56" s="137"/>
      <c r="M56" s="137">
        <f>'将来負担比率（分子）の構造'!L$52</f>
        <v>123147</v>
      </c>
      <c r="N56" s="137"/>
      <c r="O56" s="137"/>
      <c r="P56" s="137">
        <f>'将来負担比率（分子）の構造'!M$52</f>
        <v>124768</v>
      </c>
    </row>
    <row r="57" spans="1:16">
      <c r="A57" s="137" t="s">
        <v>36</v>
      </c>
      <c r="B57" s="137"/>
      <c r="C57" s="137"/>
      <c r="D57" s="137">
        <f>'将来負担比率（分子）の構造'!I$51</f>
        <v>29510</v>
      </c>
      <c r="E57" s="137"/>
      <c r="F57" s="137"/>
      <c r="G57" s="137">
        <f>'将来負担比率（分子）の構造'!J$51</f>
        <v>26625</v>
      </c>
      <c r="H57" s="137"/>
      <c r="I57" s="137"/>
      <c r="J57" s="137">
        <f>'将来負担比率（分子）の構造'!K$51</f>
        <v>25104</v>
      </c>
      <c r="K57" s="137"/>
      <c r="L57" s="137"/>
      <c r="M57" s="137">
        <f>'将来負担比率（分子）の構造'!L$51</f>
        <v>24611</v>
      </c>
      <c r="N57" s="137"/>
      <c r="O57" s="137"/>
      <c r="P57" s="137">
        <f>'将来負担比率（分子）の構造'!M$51</f>
        <v>24935</v>
      </c>
    </row>
    <row r="58" spans="1:16">
      <c r="A58" s="137" t="s">
        <v>35</v>
      </c>
      <c r="B58" s="137"/>
      <c r="C58" s="137"/>
      <c r="D58" s="137">
        <f>'将来負担比率（分子）の構造'!I$50</f>
        <v>25571</v>
      </c>
      <c r="E58" s="137"/>
      <c r="F58" s="137"/>
      <c r="G58" s="137">
        <f>'将来負担比率（分子）の構造'!J$50</f>
        <v>26367</v>
      </c>
      <c r="H58" s="137"/>
      <c r="I58" s="137"/>
      <c r="J58" s="137">
        <f>'将来負担比率（分子）の構造'!K$50</f>
        <v>27399</v>
      </c>
      <c r="K58" s="137"/>
      <c r="L58" s="137"/>
      <c r="M58" s="137">
        <f>'将来負担比率（分子）の構造'!L$50</f>
        <v>27795</v>
      </c>
      <c r="N58" s="137"/>
      <c r="O58" s="137"/>
      <c r="P58" s="137">
        <f>'将来負担比率（分子）の構造'!M$50</f>
        <v>26164</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2084</v>
      </c>
      <c r="C61" s="137"/>
      <c r="D61" s="137"/>
      <c r="E61" s="137">
        <f>'将来負担比率（分子）の構造'!J$46</f>
        <v>2037</v>
      </c>
      <c r="F61" s="137"/>
      <c r="G61" s="137"/>
      <c r="H61" s="137">
        <f>'将来負担比率（分子）の構造'!K$46</f>
        <v>1831</v>
      </c>
      <c r="I61" s="137"/>
      <c r="J61" s="137"/>
      <c r="K61" s="137">
        <f>'将来負担比率（分子）の構造'!L$46</f>
        <v>1410</v>
      </c>
      <c r="L61" s="137"/>
      <c r="M61" s="137"/>
      <c r="N61" s="137">
        <f>'将来負担比率（分子）の構造'!M$46</f>
        <v>1038</v>
      </c>
      <c r="O61" s="137"/>
      <c r="P61" s="137"/>
    </row>
    <row r="62" spans="1:16">
      <c r="A62" s="137" t="s">
        <v>29</v>
      </c>
      <c r="B62" s="137">
        <f>'将来負担比率（分子）の構造'!I$45</f>
        <v>25576</v>
      </c>
      <c r="C62" s="137"/>
      <c r="D62" s="137"/>
      <c r="E62" s="137">
        <f>'将来負担比率（分子）の構造'!J$45</f>
        <v>24236</v>
      </c>
      <c r="F62" s="137"/>
      <c r="G62" s="137"/>
      <c r="H62" s="137">
        <f>'将来負担比率（分子）の構造'!K$45</f>
        <v>23561</v>
      </c>
      <c r="I62" s="137"/>
      <c r="J62" s="137"/>
      <c r="K62" s="137">
        <f>'将来負担比率（分子）の構造'!L$45</f>
        <v>22544</v>
      </c>
      <c r="L62" s="137"/>
      <c r="M62" s="137"/>
      <c r="N62" s="137">
        <f>'将来負担比率（分子）の構造'!M$45</f>
        <v>21887</v>
      </c>
      <c r="O62" s="137"/>
      <c r="P62" s="137"/>
    </row>
    <row r="63" spans="1:16">
      <c r="A63" s="137" t="s">
        <v>28</v>
      </c>
      <c r="B63" s="137" t="str">
        <f>'将来負担比率（分子）の構造'!I$44</f>
        <v>-</v>
      </c>
      <c r="C63" s="137"/>
      <c r="D63" s="137"/>
      <c r="E63" s="137">
        <f>'将来負担比率（分子）の構造'!J$44</f>
        <v>69</v>
      </c>
      <c r="F63" s="137"/>
      <c r="G63" s="137"/>
      <c r="H63" s="137">
        <f>'将来負担比率（分子）の構造'!K$44</f>
        <v>131</v>
      </c>
      <c r="I63" s="137"/>
      <c r="J63" s="137"/>
      <c r="K63" s="137">
        <f>'将来負担比率（分子）の構造'!L$44</f>
        <v>124</v>
      </c>
      <c r="L63" s="137"/>
      <c r="M63" s="137"/>
      <c r="N63" s="137">
        <f>'将来負担比率（分子）の構造'!M$44</f>
        <v>109</v>
      </c>
      <c r="O63" s="137"/>
      <c r="P63" s="137"/>
    </row>
    <row r="64" spans="1:16">
      <c r="A64" s="137" t="s">
        <v>27</v>
      </c>
      <c r="B64" s="137">
        <f>'将来負担比率（分子）の構造'!I$43</f>
        <v>72318</v>
      </c>
      <c r="C64" s="137"/>
      <c r="D64" s="137"/>
      <c r="E64" s="137">
        <f>'将来負担比率（分子）の構造'!J$43</f>
        <v>72809</v>
      </c>
      <c r="F64" s="137"/>
      <c r="G64" s="137"/>
      <c r="H64" s="137">
        <f>'将来負担比率（分子）の構造'!K$43</f>
        <v>71485</v>
      </c>
      <c r="I64" s="137"/>
      <c r="J64" s="137"/>
      <c r="K64" s="137">
        <f>'将来負担比率（分子）の構造'!L$43</f>
        <v>71568</v>
      </c>
      <c r="L64" s="137"/>
      <c r="M64" s="137"/>
      <c r="N64" s="137">
        <f>'将来負担比率（分子）の構造'!M$43</f>
        <v>69177</v>
      </c>
      <c r="O64" s="137"/>
      <c r="P64" s="137"/>
    </row>
    <row r="65" spans="1:16">
      <c r="A65" s="137" t="s">
        <v>26</v>
      </c>
      <c r="B65" s="137">
        <f>'将来負担比率（分子）の構造'!I$42</f>
        <v>4353</v>
      </c>
      <c r="C65" s="137"/>
      <c r="D65" s="137"/>
      <c r="E65" s="137">
        <f>'将来負担比率（分子）の構造'!J$42</f>
        <v>3804</v>
      </c>
      <c r="F65" s="137"/>
      <c r="G65" s="137"/>
      <c r="H65" s="137">
        <f>'将来負担比率（分子）の構造'!K$42</f>
        <v>1353</v>
      </c>
      <c r="I65" s="137"/>
      <c r="J65" s="137"/>
      <c r="K65" s="137">
        <f>'将来負担比率（分子）の構造'!L$42</f>
        <v>1216</v>
      </c>
      <c r="L65" s="137"/>
      <c r="M65" s="137"/>
      <c r="N65" s="137">
        <f>'将来負担比率（分子）の構造'!M$42</f>
        <v>1131</v>
      </c>
      <c r="O65" s="137"/>
      <c r="P65" s="137"/>
    </row>
    <row r="66" spans="1:16">
      <c r="A66" s="137" t="s">
        <v>25</v>
      </c>
      <c r="B66" s="137">
        <f>'将来負担比率（分子）の構造'!I$41</f>
        <v>92083</v>
      </c>
      <c r="C66" s="137"/>
      <c r="D66" s="137"/>
      <c r="E66" s="137">
        <f>'将来負担比率（分子）の構造'!J$41</f>
        <v>94581</v>
      </c>
      <c r="F66" s="137"/>
      <c r="G66" s="137"/>
      <c r="H66" s="137">
        <f>'将来負担比率（分子）の構造'!K$41</f>
        <v>97135</v>
      </c>
      <c r="I66" s="137"/>
      <c r="J66" s="137"/>
      <c r="K66" s="137">
        <f>'将来負担比率（分子）の構造'!L$41</f>
        <v>102664</v>
      </c>
      <c r="L66" s="137"/>
      <c r="M66" s="137"/>
      <c r="N66" s="137">
        <f>'将来負担比率（分子）の構造'!M$41</f>
        <v>106323</v>
      </c>
      <c r="O66" s="137"/>
      <c r="P66" s="137"/>
    </row>
    <row r="67" spans="1:16">
      <c r="A67" s="137" t="s">
        <v>63</v>
      </c>
      <c r="B67" s="137" t="e">
        <f>NA()</f>
        <v>#N/A</v>
      </c>
      <c r="C67" s="137">
        <f>IF(ISNUMBER('将来負担比率（分子）の構造'!I$53), IF('将来負担比率（分子）の構造'!I$53 &lt; 0, 0, '将来負担比率（分子）の構造'!I$53), NA())</f>
        <v>29809</v>
      </c>
      <c r="D67" s="137" t="e">
        <f>NA()</f>
        <v>#N/A</v>
      </c>
      <c r="E67" s="137" t="e">
        <f>NA()</f>
        <v>#N/A</v>
      </c>
      <c r="F67" s="137">
        <f>IF(ISNUMBER('将来負担比率（分子）の構造'!J$53), IF('将来負担比率（分子）の構造'!J$53 &lt; 0, 0, '将来負担比率（分子）の構造'!J$53), NA())</f>
        <v>29720</v>
      </c>
      <c r="G67" s="137" t="e">
        <f>NA()</f>
        <v>#N/A</v>
      </c>
      <c r="H67" s="137" t="e">
        <f>NA()</f>
        <v>#N/A</v>
      </c>
      <c r="I67" s="137">
        <f>IF(ISNUMBER('将来負担比率（分子）の構造'!K$53), IF('将来負担比率（分子）の構造'!K$53 &lt; 0, 0, '将来負担比率（分子）の構造'!K$53), NA())</f>
        <v>25703</v>
      </c>
      <c r="J67" s="137" t="e">
        <f>NA()</f>
        <v>#N/A</v>
      </c>
      <c r="K67" s="137" t="e">
        <f>NA()</f>
        <v>#N/A</v>
      </c>
      <c r="L67" s="137">
        <f>IF(ISNUMBER('将来負担比率（分子）の構造'!L$53), IF('将来負担比率（分子）の構造'!L$53 &lt; 0, 0, '将来負担比率（分子）の構造'!L$53), NA())</f>
        <v>23973</v>
      </c>
      <c r="M67" s="137" t="e">
        <f>NA()</f>
        <v>#N/A</v>
      </c>
      <c r="N67" s="137" t="e">
        <f>NA()</f>
        <v>#N/A</v>
      </c>
      <c r="O67" s="137">
        <f>IF(ISNUMBER('将来負担比率（分子）の構造'!M$53), IF('将来負担比率（分子）の構造'!M$53 &lt; 0, 0, '将来負担比率（分子）の構造'!M$53), NA())</f>
        <v>23798</v>
      </c>
      <c r="P67" s="137" t="e">
        <f>NA()</f>
        <v>#N/A</v>
      </c>
    </row>
  </sheetData>
  <sheetProtection password="851F"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1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208</v>
      </c>
      <c r="C5" s="612"/>
      <c r="D5" s="612"/>
      <c r="E5" s="612"/>
      <c r="F5" s="612"/>
      <c r="G5" s="612"/>
      <c r="H5" s="612"/>
      <c r="I5" s="612"/>
      <c r="J5" s="612"/>
      <c r="K5" s="612"/>
      <c r="L5" s="612"/>
      <c r="M5" s="612"/>
      <c r="N5" s="612"/>
      <c r="O5" s="612"/>
      <c r="P5" s="612"/>
      <c r="Q5" s="613"/>
      <c r="R5" s="614">
        <v>40892150</v>
      </c>
      <c r="S5" s="615"/>
      <c r="T5" s="615"/>
      <c r="U5" s="615"/>
      <c r="V5" s="615"/>
      <c r="W5" s="615"/>
      <c r="X5" s="615"/>
      <c r="Y5" s="616"/>
      <c r="Z5" s="617">
        <v>37.200000000000003</v>
      </c>
      <c r="AA5" s="617"/>
      <c r="AB5" s="617"/>
      <c r="AC5" s="617"/>
      <c r="AD5" s="618">
        <v>38476098</v>
      </c>
      <c r="AE5" s="618"/>
      <c r="AF5" s="618"/>
      <c r="AG5" s="618"/>
      <c r="AH5" s="618"/>
      <c r="AI5" s="618"/>
      <c r="AJ5" s="618"/>
      <c r="AK5" s="618"/>
      <c r="AL5" s="619">
        <v>60.8</v>
      </c>
      <c r="AM5" s="620"/>
      <c r="AN5" s="620"/>
      <c r="AO5" s="621"/>
      <c r="AP5" s="611" t="s">
        <v>209</v>
      </c>
      <c r="AQ5" s="612"/>
      <c r="AR5" s="612"/>
      <c r="AS5" s="612"/>
      <c r="AT5" s="612"/>
      <c r="AU5" s="612"/>
      <c r="AV5" s="612"/>
      <c r="AW5" s="612"/>
      <c r="AX5" s="612"/>
      <c r="AY5" s="612"/>
      <c r="AZ5" s="612"/>
      <c r="BA5" s="612"/>
      <c r="BB5" s="612"/>
      <c r="BC5" s="612"/>
      <c r="BD5" s="612"/>
      <c r="BE5" s="612"/>
      <c r="BF5" s="613"/>
      <c r="BG5" s="625">
        <v>38651544</v>
      </c>
      <c r="BH5" s="626"/>
      <c r="BI5" s="626"/>
      <c r="BJ5" s="626"/>
      <c r="BK5" s="626"/>
      <c r="BL5" s="626"/>
      <c r="BM5" s="626"/>
      <c r="BN5" s="627"/>
      <c r="BO5" s="628">
        <v>94.5</v>
      </c>
      <c r="BP5" s="628"/>
      <c r="BQ5" s="628"/>
      <c r="BR5" s="628"/>
      <c r="BS5" s="629">
        <v>220813</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210</v>
      </c>
      <c r="CS5" s="608"/>
      <c r="CT5" s="608"/>
      <c r="CU5" s="608"/>
      <c r="CV5" s="608"/>
      <c r="CW5" s="608"/>
      <c r="CX5" s="608"/>
      <c r="CY5" s="609"/>
      <c r="CZ5" s="607" t="s">
        <v>202</v>
      </c>
      <c r="DA5" s="608"/>
      <c r="DB5" s="608"/>
      <c r="DC5" s="609"/>
      <c r="DD5" s="607" t="s">
        <v>211</v>
      </c>
      <c r="DE5" s="608"/>
      <c r="DF5" s="608"/>
      <c r="DG5" s="608"/>
      <c r="DH5" s="608"/>
      <c r="DI5" s="608"/>
      <c r="DJ5" s="608"/>
      <c r="DK5" s="608"/>
      <c r="DL5" s="608"/>
      <c r="DM5" s="608"/>
      <c r="DN5" s="608"/>
      <c r="DO5" s="608"/>
      <c r="DP5" s="609"/>
      <c r="DQ5" s="607" t="s">
        <v>212</v>
      </c>
      <c r="DR5" s="608"/>
      <c r="DS5" s="608"/>
      <c r="DT5" s="608"/>
      <c r="DU5" s="608"/>
      <c r="DV5" s="608"/>
      <c r="DW5" s="608"/>
      <c r="DX5" s="608"/>
      <c r="DY5" s="608"/>
      <c r="DZ5" s="608"/>
      <c r="EA5" s="608"/>
      <c r="EB5" s="608"/>
      <c r="EC5" s="609"/>
    </row>
    <row r="6" spans="2:143" ht="11.25" customHeight="1">
      <c r="B6" s="622" t="s">
        <v>213</v>
      </c>
      <c r="C6" s="623"/>
      <c r="D6" s="623"/>
      <c r="E6" s="623"/>
      <c r="F6" s="623"/>
      <c r="G6" s="623"/>
      <c r="H6" s="623"/>
      <c r="I6" s="623"/>
      <c r="J6" s="623"/>
      <c r="K6" s="623"/>
      <c r="L6" s="623"/>
      <c r="M6" s="623"/>
      <c r="N6" s="623"/>
      <c r="O6" s="623"/>
      <c r="P6" s="623"/>
      <c r="Q6" s="624"/>
      <c r="R6" s="625">
        <v>958098</v>
      </c>
      <c r="S6" s="626"/>
      <c r="T6" s="626"/>
      <c r="U6" s="626"/>
      <c r="V6" s="626"/>
      <c r="W6" s="626"/>
      <c r="X6" s="626"/>
      <c r="Y6" s="627"/>
      <c r="Z6" s="628">
        <v>0.9</v>
      </c>
      <c r="AA6" s="628"/>
      <c r="AB6" s="628"/>
      <c r="AC6" s="628"/>
      <c r="AD6" s="629">
        <v>958098</v>
      </c>
      <c r="AE6" s="629"/>
      <c r="AF6" s="629"/>
      <c r="AG6" s="629"/>
      <c r="AH6" s="629"/>
      <c r="AI6" s="629"/>
      <c r="AJ6" s="629"/>
      <c r="AK6" s="629"/>
      <c r="AL6" s="630">
        <v>1.5</v>
      </c>
      <c r="AM6" s="631"/>
      <c r="AN6" s="631"/>
      <c r="AO6" s="632"/>
      <c r="AP6" s="622" t="s">
        <v>214</v>
      </c>
      <c r="AQ6" s="623"/>
      <c r="AR6" s="623"/>
      <c r="AS6" s="623"/>
      <c r="AT6" s="623"/>
      <c r="AU6" s="623"/>
      <c r="AV6" s="623"/>
      <c r="AW6" s="623"/>
      <c r="AX6" s="623"/>
      <c r="AY6" s="623"/>
      <c r="AZ6" s="623"/>
      <c r="BA6" s="623"/>
      <c r="BB6" s="623"/>
      <c r="BC6" s="623"/>
      <c r="BD6" s="623"/>
      <c r="BE6" s="623"/>
      <c r="BF6" s="624"/>
      <c r="BG6" s="625">
        <v>38651544</v>
      </c>
      <c r="BH6" s="626"/>
      <c r="BI6" s="626"/>
      <c r="BJ6" s="626"/>
      <c r="BK6" s="626"/>
      <c r="BL6" s="626"/>
      <c r="BM6" s="626"/>
      <c r="BN6" s="627"/>
      <c r="BO6" s="628">
        <v>94.5</v>
      </c>
      <c r="BP6" s="628"/>
      <c r="BQ6" s="628"/>
      <c r="BR6" s="628"/>
      <c r="BS6" s="629">
        <v>220813</v>
      </c>
      <c r="BT6" s="629"/>
      <c r="BU6" s="629"/>
      <c r="BV6" s="629"/>
      <c r="BW6" s="629"/>
      <c r="BX6" s="629"/>
      <c r="BY6" s="629"/>
      <c r="BZ6" s="629"/>
      <c r="CA6" s="629"/>
      <c r="CB6" s="633"/>
      <c r="CD6" s="636" t="s">
        <v>215</v>
      </c>
      <c r="CE6" s="637"/>
      <c r="CF6" s="637"/>
      <c r="CG6" s="637"/>
      <c r="CH6" s="637"/>
      <c r="CI6" s="637"/>
      <c r="CJ6" s="637"/>
      <c r="CK6" s="637"/>
      <c r="CL6" s="637"/>
      <c r="CM6" s="637"/>
      <c r="CN6" s="637"/>
      <c r="CO6" s="637"/>
      <c r="CP6" s="637"/>
      <c r="CQ6" s="638"/>
      <c r="CR6" s="625">
        <v>616392</v>
      </c>
      <c r="CS6" s="626"/>
      <c r="CT6" s="626"/>
      <c r="CU6" s="626"/>
      <c r="CV6" s="626"/>
      <c r="CW6" s="626"/>
      <c r="CX6" s="626"/>
      <c r="CY6" s="627"/>
      <c r="CZ6" s="628">
        <v>0.6</v>
      </c>
      <c r="DA6" s="628"/>
      <c r="DB6" s="628"/>
      <c r="DC6" s="628"/>
      <c r="DD6" s="634">
        <v>22658</v>
      </c>
      <c r="DE6" s="626"/>
      <c r="DF6" s="626"/>
      <c r="DG6" s="626"/>
      <c r="DH6" s="626"/>
      <c r="DI6" s="626"/>
      <c r="DJ6" s="626"/>
      <c r="DK6" s="626"/>
      <c r="DL6" s="626"/>
      <c r="DM6" s="626"/>
      <c r="DN6" s="626"/>
      <c r="DO6" s="626"/>
      <c r="DP6" s="627"/>
      <c r="DQ6" s="634">
        <v>616392</v>
      </c>
      <c r="DR6" s="626"/>
      <c r="DS6" s="626"/>
      <c r="DT6" s="626"/>
      <c r="DU6" s="626"/>
      <c r="DV6" s="626"/>
      <c r="DW6" s="626"/>
      <c r="DX6" s="626"/>
      <c r="DY6" s="626"/>
      <c r="DZ6" s="626"/>
      <c r="EA6" s="626"/>
      <c r="EB6" s="626"/>
      <c r="EC6" s="635"/>
    </row>
    <row r="7" spans="2:143" ht="11.25" customHeight="1">
      <c r="B7" s="622" t="s">
        <v>216</v>
      </c>
      <c r="C7" s="623"/>
      <c r="D7" s="623"/>
      <c r="E7" s="623"/>
      <c r="F7" s="623"/>
      <c r="G7" s="623"/>
      <c r="H7" s="623"/>
      <c r="I7" s="623"/>
      <c r="J7" s="623"/>
      <c r="K7" s="623"/>
      <c r="L7" s="623"/>
      <c r="M7" s="623"/>
      <c r="N7" s="623"/>
      <c r="O7" s="623"/>
      <c r="P7" s="623"/>
      <c r="Q7" s="624"/>
      <c r="R7" s="625">
        <v>71457</v>
      </c>
      <c r="S7" s="626"/>
      <c r="T7" s="626"/>
      <c r="U7" s="626"/>
      <c r="V7" s="626"/>
      <c r="W7" s="626"/>
      <c r="X7" s="626"/>
      <c r="Y7" s="627"/>
      <c r="Z7" s="628">
        <v>0.1</v>
      </c>
      <c r="AA7" s="628"/>
      <c r="AB7" s="628"/>
      <c r="AC7" s="628"/>
      <c r="AD7" s="629">
        <v>71457</v>
      </c>
      <c r="AE7" s="629"/>
      <c r="AF7" s="629"/>
      <c r="AG7" s="629"/>
      <c r="AH7" s="629"/>
      <c r="AI7" s="629"/>
      <c r="AJ7" s="629"/>
      <c r="AK7" s="629"/>
      <c r="AL7" s="630">
        <v>0.1</v>
      </c>
      <c r="AM7" s="631"/>
      <c r="AN7" s="631"/>
      <c r="AO7" s="632"/>
      <c r="AP7" s="622" t="s">
        <v>217</v>
      </c>
      <c r="AQ7" s="623"/>
      <c r="AR7" s="623"/>
      <c r="AS7" s="623"/>
      <c r="AT7" s="623"/>
      <c r="AU7" s="623"/>
      <c r="AV7" s="623"/>
      <c r="AW7" s="623"/>
      <c r="AX7" s="623"/>
      <c r="AY7" s="623"/>
      <c r="AZ7" s="623"/>
      <c r="BA7" s="623"/>
      <c r="BB7" s="623"/>
      <c r="BC7" s="623"/>
      <c r="BD7" s="623"/>
      <c r="BE7" s="623"/>
      <c r="BF7" s="624"/>
      <c r="BG7" s="625">
        <v>19485131</v>
      </c>
      <c r="BH7" s="626"/>
      <c r="BI7" s="626"/>
      <c r="BJ7" s="626"/>
      <c r="BK7" s="626"/>
      <c r="BL7" s="626"/>
      <c r="BM7" s="626"/>
      <c r="BN7" s="627"/>
      <c r="BO7" s="628">
        <v>47.7</v>
      </c>
      <c r="BP7" s="628"/>
      <c r="BQ7" s="628"/>
      <c r="BR7" s="628"/>
      <c r="BS7" s="629">
        <v>220813</v>
      </c>
      <c r="BT7" s="629"/>
      <c r="BU7" s="629"/>
      <c r="BV7" s="629"/>
      <c r="BW7" s="629"/>
      <c r="BX7" s="629"/>
      <c r="BY7" s="629"/>
      <c r="BZ7" s="629"/>
      <c r="CA7" s="629"/>
      <c r="CB7" s="633"/>
      <c r="CD7" s="639" t="s">
        <v>218</v>
      </c>
      <c r="CE7" s="640"/>
      <c r="CF7" s="640"/>
      <c r="CG7" s="640"/>
      <c r="CH7" s="640"/>
      <c r="CI7" s="640"/>
      <c r="CJ7" s="640"/>
      <c r="CK7" s="640"/>
      <c r="CL7" s="640"/>
      <c r="CM7" s="640"/>
      <c r="CN7" s="640"/>
      <c r="CO7" s="640"/>
      <c r="CP7" s="640"/>
      <c r="CQ7" s="641"/>
      <c r="CR7" s="625">
        <v>12425162</v>
      </c>
      <c r="CS7" s="626"/>
      <c r="CT7" s="626"/>
      <c r="CU7" s="626"/>
      <c r="CV7" s="626"/>
      <c r="CW7" s="626"/>
      <c r="CX7" s="626"/>
      <c r="CY7" s="627"/>
      <c r="CZ7" s="628">
        <v>11.3</v>
      </c>
      <c r="DA7" s="628"/>
      <c r="DB7" s="628"/>
      <c r="DC7" s="628"/>
      <c r="DD7" s="634">
        <v>1029719</v>
      </c>
      <c r="DE7" s="626"/>
      <c r="DF7" s="626"/>
      <c r="DG7" s="626"/>
      <c r="DH7" s="626"/>
      <c r="DI7" s="626"/>
      <c r="DJ7" s="626"/>
      <c r="DK7" s="626"/>
      <c r="DL7" s="626"/>
      <c r="DM7" s="626"/>
      <c r="DN7" s="626"/>
      <c r="DO7" s="626"/>
      <c r="DP7" s="627"/>
      <c r="DQ7" s="634">
        <v>10056031</v>
      </c>
      <c r="DR7" s="626"/>
      <c r="DS7" s="626"/>
      <c r="DT7" s="626"/>
      <c r="DU7" s="626"/>
      <c r="DV7" s="626"/>
      <c r="DW7" s="626"/>
      <c r="DX7" s="626"/>
      <c r="DY7" s="626"/>
      <c r="DZ7" s="626"/>
      <c r="EA7" s="626"/>
      <c r="EB7" s="626"/>
      <c r="EC7" s="635"/>
    </row>
    <row r="8" spans="2:143" ht="11.25" customHeight="1">
      <c r="B8" s="622" t="s">
        <v>219</v>
      </c>
      <c r="C8" s="623"/>
      <c r="D8" s="623"/>
      <c r="E8" s="623"/>
      <c r="F8" s="623"/>
      <c r="G8" s="623"/>
      <c r="H8" s="623"/>
      <c r="I8" s="623"/>
      <c r="J8" s="623"/>
      <c r="K8" s="623"/>
      <c r="L8" s="623"/>
      <c r="M8" s="623"/>
      <c r="N8" s="623"/>
      <c r="O8" s="623"/>
      <c r="P8" s="623"/>
      <c r="Q8" s="624"/>
      <c r="R8" s="625">
        <v>174930</v>
      </c>
      <c r="S8" s="626"/>
      <c r="T8" s="626"/>
      <c r="U8" s="626"/>
      <c r="V8" s="626"/>
      <c r="W8" s="626"/>
      <c r="X8" s="626"/>
      <c r="Y8" s="627"/>
      <c r="Z8" s="628">
        <v>0.2</v>
      </c>
      <c r="AA8" s="628"/>
      <c r="AB8" s="628"/>
      <c r="AC8" s="628"/>
      <c r="AD8" s="629">
        <v>174930</v>
      </c>
      <c r="AE8" s="629"/>
      <c r="AF8" s="629"/>
      <c r="AG8" s="629"/>
      <c r="AH8" s="629"/>
      <c r="AI8" s="629"/>
      <c r="AJ8" s="629"/>
      <c r="AK8" s="629"/>
      <c r="AL8" s="630">
        <v>0.3</v>
      </c>
      <c r="AM8" s="631"/>
      <c r="AN8" s="631"/>
      <c r="AO8" s="632"/>
      <c r="AP8" s="622" t="s">
        <v>220</v>
      </c>
      <c r="AQ8" s="623"/>
      <c r="AR8" s="623"/>
      <c r="AS8" s="623"/>
      <c r="AT8" s="623"/>
      <c r="AU8" s="623"/>
      <c r="AV8" s="623"/>
      <c r="AW8" s="623"/>
      <c r="AX8" s="623"/>
      <c r="AY8" s="623"/>
      <c r="AZ8" s="623"/>
      <c r="BA8" s="623"/>
      <c r="BB8" s="623"/>
      <c r="BC8" s="623"/>
      <c r="BD8" s="623"/>
      <c r="BE8" s="623"/>
      <c r="BF8" s="624"/>
      <c r="BG8" s="625">
        <v>476954</v>
      </c>
      <c r="BH8" s="626"/>
      <c r="BI8" s="626"/>
      <c r="BJ8" s="626"/>
      <c r="BK8" s="626"/>
      <c r="BL8" s="626"/>
      <c r="BM8" s="626"/>
      <c r="BN8" s="627"/>
      <c r="BO8" s="628">
        <v>1.2</v>
      </c>
      <c r="BP8" s="628"/>
      <c r="BQ8" s="628"/>
      <c r="BR8" s="628"/>
      <c r="BS8" s="634" t="s">
        <v>113</v>
      </c>
      <c r="BT8" s="626"/>
      <c r="BU8" s="626"/>
      <c r="BV8" s="626"/>
      <c r="BW8" s="626"/>
      <c r="BX8" s="626"/>
      <c r="BY8" s="626"/>
      <c r="BZ8" s="626"/>
      <c r="CA8" s="626"/>
      <c r="CB8" s="635"/>
      <c r="CD8" s="639" t="s">
        <v>221</v>
      </c>
      <c r="CE8" s="640"/>
      <c r="CF8" s="640"/>
      <c r="CG8" s="640"/>
      <c r="CH8" s="640"/>
      <c r="CI8" s="640"/>
      <c r="CJ8" s="640"/>
      <c r="CK8" s="640"/>
      <c r="CL8" s="640"/>
      <c r="CM8" s="640"/>
      <c r="CN8" s="640"/>
      <c r="CO8" s="640"/>
      <c r="CP8" s="640"/>
      <c r="CQ8" s="641"/>
      <c r="CR8" s="625">
        <v>39281860</v>
      </c>
      <c r="CS8" s="626"/>
      <c r="CT8" s="626"/>
      <c r="CU8" s="626"/>
      <c r="CV8" s="626"/>
      <c r="CW8" s="626"/>
      <c r="CX8" s="626"/>
      <c r="CY8" s="627"/>
      <c r="CZ8" s="628">
        <v>35.799999999999997</v>
      </c>
      <c r="DA8" s="628"/>
      <c r="DB8" s="628"/>
      <c r="DC8" s="628"/>
      <c r="DD8" s="634">
        <v>514266</v>
      </c>
      <c r="DE8" s="626"/>
      <c r="DF8" s="626"/>
      <c r="DG8" s="626"/>
      <c r="DH8" s="626"/>
      <c r="DI8" s="626"/>
      <c r="DJ8" s="626"/>
      <c r="DK8" s="626"/>
      <c r="DL8" s="626"/>
      <c r="DM8" s="626"/>
      <c r="DN8" s="626"/>
      <c r="DO8" s="626"/>
      <c r="DP8" s="627"/>
      <c r="DQ8" s="634">
        <v>19243767</v>
      </c>
      <c r="DR8" s="626"/>
      <c r="DS8" s="626"/>
      <c r="DT8" s="626"/>
      <c r="DU8" s="626"/>
      <c r="DV8" s="626"/>
      <c r="DW8" s="626"/>
      <c r="DX8" s="626"/>
      <c r="DY8" s="626"/>
      <c r="DZ8" s="626"/>
      <c r="EA8" s="626"/>
      <c r="EB8" s="626"/>
      <c r="EC8" s="635"/>
    </row>
    <row r="9" spans="2:143" ht="11.25" customHeight="1">
      <c r="B9" s="622" t="s">
        <v>222</v>
      </c>
      <c r="C9" s="623"/>
      <c r="D9" s="623"/>
      <c r="E9" s="623"/>
      <c r="F9" s="623"/>
      <c r="G9" s="623"/>
      <c r="H9" s="623"/>
      <c r="I9" s="623"/>
      <c r="J9" s="623"/>
      <c r="K9" s="623"/>
      <c r="L9" s="623"/>
      <c r="M9" s="623"/>
      <c r="N9" s="623"/>
      <c r="O9" s="623"/>
      <c r="P9" s="623"/>
      <c r="Q9" s="624"/>
      <c r="R9" s="625">
        <v>103059</v>
      </c>
      <c r="S9" s="626"/>
      <c r="T9" s="626"/>
      <c r="U9" s="626"/>
      <c r="V9" s="626"/>
      <c r="W9" s="626"/>
      <c r="X9" s="626"/>
      <c r="Y9" s="627"/>
      <c r="Z9" s="628">
        <v>0.1</v>
      </c>
      <c r="AA9" s="628"/>
      <c r="AB9" s="628"/>
      <c r="AC9" s="628"/>
      <c r="AD9" s="629">
        <v>103059</v>
      </c>
      <c r="AE9" s="629"/>
      <c r="AF9" s="629"/>
      <c r="AG9" s="629"/>
      <c r="AH9" s="629"/>
      <c r="AI9" s="629"/>
      <c r="AJ9" s="629"/>
      <c r="AK9" s="629"/>
      <c r="AL9" s="630">
        <v>0.2</v>
      </c>
      <c r="AM9" s="631"/>
      <c r="AN9" s="631"/>
      <c r="AO9" s="632"/>
      <c r="AP9" s="622" t="s">
        <v>223</v>
      </c>
      <c r="AQ9" s="623"/>
      <c r="AR9" s="623"/>
      <c r="AS9" s="623"/>
      <c r="AT9" s="623"/>
      <c r="AU9" s="623"/>
      <c r="AV9" s="623"/>
      <c r="AW9" s="623"/>
      <c r="AX9" s="623"/>
      <c r="AY9" s="623"/>
      <c r="AZ9" s="623"/>
      <c r="BA9" s="623"/>
      <c r="BB9" s="623"/>
      <c r="BC9" s="623"/>
      <c r="BD9" s="623"/>
      <c r="BE9" s="623"/>
      <c r="BF9" s="624"/>
      <c r="BG9" s="625">
        <v>15443495</v>
      </c>
      <c r="BH9" s="626"/>
      <c r="BI9" s="626"/>
      <c r="BJ9" s="626"/>
      <c r="BK9" s="626"/>
      <c r="BL9" s="626"/>
      <c r="BM9" s="626"/>
      <c r="BN9" s="627"/>
      <c r="BO9" s="628">
        <v>37.799999999999997</v>
      </c>
      <c r="BP9" s="628"/>
      <c r="BQ9" s="628"/>
      <c r="BR9" s="628"/>
      <c r="BS9" s="634" t="s">
        <v>113</v>
      </c>
      <c r="BT9" s="626"/>
      <c r="BU9" s="626"/>
      <c r="BV9" s="626"/>
      <c r="BW9" s="626"/>
      <c r="BX9" s="626"/>
      <c r="BY9" s="626"/>
      <c r="BZ9" s="626"/>
      <c r="CA9" s="626"/>
      <c r="CB9" s="635"/>
      <c r="CD9" s="639" t="s">
        <v>224</v>
      </c>
      <c r="CE9" s="640"/>
      <c r="CF9" s="640"/>
      <c r="CG9" s="640"/>
      <c r="CH9" s="640"/>
      <c r="CI9" s="640"/>
      <c r="CJ9" s="640"/>
      <c r="CK9" s="640"/>
      <c r="CL9" s="640"/>
      <c r="CM9" s="640"/>
      <c r="CN9" s="640"/>
      <c r="CO9" s="640"/>
      <c r="CP9" s="640"/>
      <c r="CQ9" s="641"/>
      <c r="CR9" s="625">
        <v>9363803</v>
      </c>
      <c r="CS9" s="626"/>
      <c r="CT9" s="626"/>
      <c r="CU9" s="626"/>
      <c r="CV9" s="626"/>
      <c r="CW9" s="626"/>
      <c r="CX9" s="626"/>
      <c r="CY9" s="627"/>
      <c r="CZ9" s="628">
        <v>8.5</v>
      </c>
      <c r="DA9" s="628"/>
      <c r="DB9" s="628"/>
      <c r="DC9" s="628"/>
      <c r="DD9" s="634">
        <v>449613</v>
      </c>
      <c r="DE9" s="626"/>
      <c r="DF9" s="626"/>
      <c r="DG9" s="626"/>
      <c r="DH9" s="626"/>
      <c r="DI9" s="626"/>
      <c r="DJ9" s="626"/>
      <c r="DK9" s="626"/>
      <c r="DL9" s="626"/>
      <c r="DM9" s="626"/>
      <c r="DN9" s="626"/>
      <c r="DO9" s="626"/>
      <c r="DP9" s="627"/>
      <c r="DQ9" s="634">
        <v>8396299</v>
      </c>
      <c r="DR9" s="626"/>
      <c r="DS9" s="626"/>
      <c r="DT9" s="626"/>
      <c r="DU9" s="626"/>
      <c r="DV9" s="626"/>
      <c r="DW9" s="626"/>
      <c r="DX9" s="626"/>
      <c r="DY9" s="626"/>
      <c r="DZ9" s="626"/>
      <c r="EA9" s="626"/>
      <c r="EB9" s="626"/>
      <c r="EC9" s="635"/>
    </row>
    <row r="10" spans="2:143" ht="11.25" customHeight="1">
      <c r="B10" s="622" t="s">
        <v>225</v>
      </c>
      <c r="C10" s="623"/>
      <c r="D10" s="623"/>
      <c r="E10" s="623"/>
      <c r="F10" s="623"/>
      <c r="G10" s="623"/>
      <c r="H10" s="623"/>
      <c r="I10" s="623"/>
      <c r="J10" s="623"/>
      <c r="K10" s="623"/>
      <c r="L10" s="623"/>
      <c r="M10" s="623"/>
      <c r="N10" s="623"/>
      <c r="O10" s="623"/>
      <c r="P10" s="623"/>
      <c r="Q10" s="624"/>
      <c r="R10" s="625">
        <v>4765049</v>
      </c>
      <c r="S10" s="626"/>
      <c r="T10" s="626"/>
      <c r="U10" s="626"/>
      <c r="V10" s="626"/>
      <c r="W10" s="626"/>
      <c r="X10" s="626"/>
      <c r="Y10" s="627"/>
      <c r="Z10" s="628">
        <v>4.3</v>
      </c>
      <c r="AA10" s="628"/>
      <c r="AB10" s="628"/>
      <c r="AC10" s="628"/>
      <c r="AD10" s="629">
        <v>4765049</v>
      </c>
      <c r="AE10" s="629"/>
      <c r="AF10" s="629"/>
      <c r="AG10" s="629"/>
      <c r="AH10" s="629"/>
      <c r="AI10" s="629"/>
      <c r="AJ10" s="629"/>
      <c r="AK10" s="629"/>
      <c r="AL10" s="630">
        <v>7.5</v>
      </c>
      <c r="AM10" s="631"/>
      <c r="AN10" s="631"/>
      <c r="AO10" s="632"/>
      <c r="AP10" s="622" t="s">
        <v>226</v>
      </c>
      <c r="AQ10" s="623"/>
      <c r="AR10" s="623"/>
      <c r="AS10" s="623"/>
      <c r="AT10" s="623"/>
      <c r="AU10" s="623"/>
      <c r="AV10" s="623"/>
      <c r="AW10" s="623"/>
      <c r="AX10" s="623"/>
      <c r="AY10" s="623"/>
      <c r="AZ10" s="623"/>
      <c r="BA10" s="623"/>
      <c r="BB10" s="623"/>
      <c r="BC10" s="623"/>
      <c r="BD10" s="623"/>
      <c r="BE10" s="623"/>
      <c r="BF10" s="624"/>
      <c r="BG10" s="625">
        <v>864759</v>
      </c>
      <c r="BH10" s="626"/>
      <c r="BI10" s="626"/>
      <c r="BJ10" s="626"/>
      <c r="BK10" s="626"/>
      <c r="BL10" s="626"/>
      <c r="BM10" s="626"/>
      <c r="BN10" s="627"/>
      <c r="BO10" s="628">
        <v>2.1</v>
      </c>
      <c r="BP10" s="628"/>
      <c r="BQ10" s="628"/>
      <c r="BR10" s="628"/>
      <c r="BS10" s="634" t="s">
        <v>113</v>
      </c>
      <c r="BT10" s="626"/>
      <c r="BU10" s="626"/>
      <c r="BV10" s="626"/>
      <c r="BW10" s="626"/>
      <c r="BX10" s="626"/>
      <c r="BY10" s="626"/>
      <c r="BZ10" s="626"/>
      <c r="CA10" s="626"/>
      <c r="CB10" s="635"/>
      <c r="CD10" s="639" t="s">
        <v>227</v>
      </c>
      <c r="CE10" s="640"/>
      <c r="CF10" s="640"/>
      <c r="CG10" s="640"/>
      <c r="CH10" s="640"/>
      <c r="CI10" s="640"/>
      <c r="CJ10" s="640"/>
      <c r="CK10" s="640"/>
      <c r="CL10" s="640"/>
      <c r="CM10" s="640"/>
      <c r="CN10" s="640"/>
      <c r="CO10" s="640"/>
      <c r="CP10" s="640"/>
      <c r="CQ10" s="641"/>
      <c r="CR10" s="625">
        <v>57049</v>
      </c>
      <c r="CS10" s="626"/>
      <c r="CT10" s="626"/>
      <c r="CU10" s="626"/>
      <c r="CV10" s="626"/>
      <c r="CW10" s="626"/>
      <c r="CX10" s="626"/>
      <c r="CY10" s="627"/>
      <c r="CZ10" s="628">
        <v>0.1</v>
      </c>
      <c r="DA10" s="628"/>
      <c r="DB10" s="628"/>
      <c r="DC10" s="628"/>
      <c r="DD10" s="634" t="s">
        <v>113</v>
      </c>
      <c r="DE10" s="626"/>
      <c r="DF10" s="626"/>
      <c r="DG10" s="626"/>
      <c r="DH10" s="626"/>
      <c r="DI10" s="626"/>
      <c r="DJ10" s="626"/>
      <c r="DK10" s="626"/>
      <c r="DL10" s="626"/>
      <c r="DM10" s="626"/>
      <c r="DN10" s="626"/>
      <c r="DO10" s="626"/>
      <c r="DP10" s="627"/>
      <c r="DQ10" s="634">
        <v>29309</v>
      </c>
      <c r="DR10" s="626"/>
      <c r="DS10" s="626"/>
      <c r="DT10" s="626"/>
      <c r="DU10" s="626"/>
      <c r="DV10" s="626"/>
      <c r="DW10" s="626"/>
      <c r="DX10" s="626"/>
      <c r="DY10" s="626"/>
      <c r="DZ10" s="626"/>
      <c r="EA10" s="626"/>
      <c r="EB10" s="626"/>
      <c r="EC10" s="635"/>
    </row>
    <row r="11" spans="2:143" ht="11.25" customHeight="1">
      <c r="B11" s="622" t="s">
        <v>228</v>
      </c>
      <c r="C11" s="623"/>
      <c r="D11" s="623"/>
      <c r="E11" s="623"/>
      <c r="F11" s="623"/>
      <c r="G11" s="623"/>
      <c r="H11" s="623"/>
      <c r="I11" s="623"/>
      <c r="J11" s="623"/>
      <c r="K11" s="623"/>
      <c r="L11" s="623"/>
      <c r="M11" s="623"/>
      <c r="N11" s="623"/>
      <c r="O11" s="623"/>
      <c r="P11" s="623"/>
      <c r="Q11" s="624"/>
      <c r="R11" s="625">
        <v>313817</v>
      </c>
      <c r="S11" s="626"/>
      <c r="T11" s="626"/>
      <c r="U11" s="626"/>
      <c r="V11" s="626"/>
      <c r="W11" s="626"/>
      <c r="X11" s="626"/>
      <c r="Y11" s="627"/>
      <c r="Z11" s="628">
        <v>0.3</v>
      </c>
      <c r="AA11" s="628"/>
      <c r="AB11" s="628"/>
      <c r="AC11" s="628"/>
      <c r="AD11" s="629">
        <v>313817</v>
      </c>
      <c r="AE11" s="629"/>
      <c r="AF11" s="629"/>
      <c r="AG11" s="629"/>
      <c r="AH11" s="629"/>
      <c r="AI11" s="629"/>
      <c r="AJ11" s="629"/>
      <c r="AK11" s="629"/>
      <c r="AL11" s="630">
        <v>0.5</v>
      </c>
      <c r="AM11" s="631"/>
      <c r="AN11" s="631"/>
      <c r="AO11" s="632"/>
      <c r="AP11" s="622" t="s">
        <v>229</v>
      </c>
      <c r="AQ11" s="623"/>
      <c r="AR11" s="623"/>
      <c r="AS11" s="623"/>
      <c r="AT11" s="623"/>
      <c r="AU11" s="623"/>
      <c r="AV11" s="623"/>
      <c r="AW11" s="623"/>
      <c r="AX11" s="623"/>
      <c r="AY11" s="623"/>
      <c r="AZ11" s="623"/>
      <c r="BA11" s="623"/>
      <c r="BB11" s="623"/>
      <c r="BC11" s="623"/>
      <c r="BD11" s="623"/>
      <c r="BE11" s="623"/>
      <c r="BF11" s="624"/>
      <c r="BG11" s="625">
        <v>2699923</v>
      </c>
      <c r="BH11" s="626"/>
      <c r="BI11" s="626"/>
      <c r="BJ11" s="626"/>
      <c r="BK11" s="626"/>
      <c r="BL11" s="626"/>
      <c r="BM11" s="626"/>
      <c r="BN11" s="627"/>
      <c r="BO11" s="628">
        <v>6.6</v>
      </c>
      <c r="BP11" s="628"/>
      <c r="BQ11" s="628"/>
      <c r="BR11" s="628"/>
      <c r="BS11" s="634">
        <v>220813</v>
      </c>
      <c r="BT11" s="626"/>
      <c r="BU11" s="626"/>
      <c r="BV11" s="626"/>
      <c r="BW11" s="626"/>
      <c r="BX11" s="626"/>
      <c r="BY11" s="626"/>
      <c r="BZ11" s="626"/>
      <c r="CA11" s="626"/>
      <c r="CB11" s="635"/>
      <c r="CD11" s="639" t="s">
        <v>230</v>
      </c>
      <c r="CE11" s="640"/>
      <c r="CF11" s="640"/>
      <c r="CG11" s="640"/>
      <c r="CH11" s="640"/>
      <c r="CI11" s="640"/>
      <c r="CJ11" s="640"/>
      <c r="CK11" s="640"/>
      <c r="CL11" s="640"/>
      <c r="CM11" s="640"/>
      <c r="CN11" s="640"/>
      <c r="CO11" s="640"/>
      <c r="CP11" s="640"/>
      <c r="CQ11" s="641"/>
      <c r="CR11" s="625">
        <v>2497659</v>
      </c>
      <c r="CS11" s="626"/>
      <c r="CT11" s="626"/>
      <c r="CU11" s="626"/>
      <c r="CV11" s="626"/>
      <c r="CW11" s="626"/>
      <c r="CX11" s="626"/>
      <c r="CY11" s="627"/>
      <c r="CZ11" s="628">
        <v>2.2999999999999998</v>
      </c>
      <c r="DA11" s="628"/>
      <c r="DB11" s="628"/>
      <c r="DC11" s="628"/>
      <c r="DD11" s="634">
        <v>656721</v>
      </c>
      <c r="DE11" s="626"/>
      <c r="DF11" s="626"/>
      <c r="DG11" s="626"/>
      <c r="DH11" s="626"/>
      <c r="DI11" s="626"/>
      <c r="DJ11" s="626"/>
      <c r="DK11" s="626"/>
      <c r="DL11" s="626"/>
      <c r="DM11" s="626"/>
      <c r="DN11" s="626"/>
      <c r="DO11" s="626"/>
      <c r="DP11" s="627"/>
      <c r="DQ11" s="634">
        <v>1753082</v>
      </c>
      <c r="DR11" s="626"/>
      <c r="DS11" s="626"/>
      <c r="DT11" s="626"/>
      <c r="DU11" s="626"/>
      <c r="DV11" s="626"/>
      <c r="DW11" s="626"/>
      <c r="DX11" s="626"/>
      <c r="DY11" s="626"/>
      <c r="DZ11" s="626"/>
      <c r="EA11" s="626"/>
      <c r="EB11" s="626"/>
      <c r="EC11" s="635"/>
    </row>
    <row r="12" spans="2:143" ht="11.25" customHeight="1">
      <c r="B12" s="622" t="s">
        <v>231</v>
      </c>
      <c r="C12" s="623"/>
      <c r="D12" s="623"/>
      <c r="E12" s="623"/>
      <c r="F12" s="623"/>
      <c r="G12" s="623"/>
      <c r="H12" s="623"/>
      <c r="I12" s="623"/>
      <c r="J12" s="623"/>
      <c r="K12" s="623"/>
      <c r="L12" s="623"/>
      <c r="M12" s="623"/>
      <c r="N12" s="623"/>
      <c r="O12" s="623"/>
      <c r="P12" s="623"/>
      <c r="Q12" s="624"/>
      <c r="R12" s="625" t="s">
        <v>113</v>
      </c>
      <c r="S12" s="626"/>
      <c r="T12" s="626"/>
      <c r="U12" s="626"/>
      <c r="V12" s="626"/>
      <c r="W12" s="626"/>
      <c r="X12" s="626"/>
      <c r="Y12" s="627"/>
      <c r="Z12" s="628" t="s">
        <v>113</v>
      </c>
      <c r="AA12" s="628"/>
      <c r="AB12" s="628"/>
      <c r="AC12" s="628"/>
      <c r="AD12" s="629" t="s">
        <v>113</v>
      </c>
      <c r="AE12" s="629"/>
      <c r="AF12" s="629"/>
      <c r="AG12" s="629"/>
      <c r="AH12" s="629"/>
      <c r="AI12" s="629"/>
      <c r="AJ12" s="629"/>
      <c r="AK12" s="629"/>
      <c r="AL12" s="630" t="s">
        <v>113</v>
      </c>
      <c r="AM12" s="631"/>
      <c r="AN12" s="631"/>
      <c r="AO12" s="632"/>
      <c r="AP12" s="622" t="s">
        <v>232</v>
      </c>
      <c r="AQ12" s="623"/>
      <c r="AR12" s="623"/>
      <c r="AS12" s="623"/>
      <c r="AT12" s="623"/>
      <c r="AU12" s="623"/>
      <c r="AV12" s="623"/>
      <c r="AW12" s="623"/>
      <c r="AX12" s="623"/>
      <c r="AY12" s="623"/>
      <c r="AZ12" s="623"/>
      <c r="BA12" s="623"/>
      <c r="BB12" s="623"/>
      <c r="BC12" s="623"/>
      <c r="BD12" s="623"/>
      <c r="BE12" s="623"/>
      <c r="BF12" s="624"/>
      <c r="BG12" s="625">
        <v>16720043</v>
      </c>
      <c r="BH12" s="626"/>
      <c r="BI12" s="626"/>
      <c r="BJ12" s="626"/>
      <c r="BK12" s="626"/>
      <c r="BL12" s="626"/>
      <c r="BM12" s="626"/>
      <c r="BN12" s="627"/>
      <c r="BO12" s="628">
        <v>40.9</v>
      </c>
      <c r="BP12" s="628"/>
      <c r="BQ12" s="628"/>
      <c r="BR12" s="628"/>
      <c r="BS12" s="634" t="s">
        <v>113</v>
      </c>
      <c r="BT12" s="626"/>
      <c r="BU12" s="626"/>
      <c r="BV12" s="626"/>
      <c r="BW12" s="626"/>
      <c r="BX12" s="626"/>
      <c r="BY12" s="626"/>
      <c r="BZ12" s="626"/>
      <c r="CA12" s="626"/>
      <c r="CB12" s="635"/>
      <c r="CD12" s="639" t="s">
        <v>233</v>
      </c>
      <c r="CE12" s="640"/>
      <c r="CF12" s="640"/>
      <c r="CG12" s="640"/>
      <c r="CH12" s="640"/>
      <c r="CI12" s="640"/>
      <c r="CJ12" s="640"/>
      <c r="CK12" s="640"/>
      <c r="CL12" s="640"/>
      <c r="CM12" s="640"/>
      <c r="CN12" s="640"/>
      <c r="CO12" s="640"/>
      <c r="CP12" s="640"/>
      <c r="CQ12" s="641"/>
      <c r="CR12" s="625">
        <v>1110482</v>
      </c>
      <c r="CS12" s="626"/>
      <c r="CT12" s="626"/>
      <c r="CU12" s="626"/>
      <c r="CV12" s="626"/>
      <c r="CW12" s="626"/>
      <c r="CX12" s="626"/>
      <c r="CY12" s="627"/>
      <c r="CZ12" s="628">
        <v>1</v>
      </c>
      <c r="DA12" s="628"/>
      <c r="DB12" s="628"/>
      <c r="DC12" s="628"/>
      <c r="DD12" s="634">
        <v>22669</v>
      </c>
      <c r="DE12" s="626"/>
      <c r="DF12" s="626"/>
      <c r="DG12" s="626"/>
      <c r="DH12" s="626"/>
      <c r="DI12" s="626"/>
      <c r="DJ12" s="626"/>
      <c r="DK12" s="626"/>
      <c r="DL12" s="626"/>
      <c r="DM12" s="626"/>
      <c r="DN12" s="626"/>
      <c r="DO12" s="626"/>
      <c r="DP12" s="627"/>
      <c r="DQ12" s="634">
        <v>952035</v>
      </c>
      <c r="DR12" s="626"/>
      <c r="DS12" s="626"/>
      <c r="DT12" s="626"/>
      <c r="DU12" s="626"/>
      <c r="DV12" s="626"/>
      <c r="DW12" s="626"/>
      <c r="DX12" s="626"/>
      <c r="DY12" s="626"/>
      <c r="DZ12" s="626"/>
      <c r="EA12" s="626"/>
      <c r="EB12" s="626"/>
      <c r="EC12" s="635"/>
    </row>
    <row r="13" spans="2:143" ht="11.25" customHeight="1">
      <c r="B13" s="622" t="s">
        <v>234</v>
      </c>
      <c r="C13" s="623"/>
      <c r="D13" s="623"/>
      <c r="E13" s="623"/>
      <c r="F13" s="623"/>
      <c r="G13" s="623"/>
      <c r="H13" s="623"/>
      <c r="I13" s="623"/>
      <c r="J13" s="623"/>
      <c r="K13" s="623"/>
      <c r="L13" s="623"/>
      <c r="M13" s="623"/>
      <c r="N13" s="623"/>
      <c r="O13" s="623"/>
      <c r="P13" s="623"/>
      <c r="Q13" s="624"/>
      <c r="R13" s="625">
        <v>255390</v>
      </c>
      <c r="S13" s="626"/>
      <c r="T13" s="626"/>
      <c r="U13" s="626"/>
      <c r="V13" s="626"/>
      <c r="W13" s="626"/>
      <c r="X13" s="626"/>
      <c r="Y13" s="627"/>
      <c r="Z13" s="628">
        <v>0.2</v>
      </c>
      <c r="AA13" s="628"/>
      <c r="AB13" s="628"/>
      <c r="AC13" s="628"/>
      <c r="AD13" s="629">
        <v>255390</v>
      </c>
      <c r="AE13" s="629"/>
      <c r="AF13" s="629"/>
      <c r="AG13" s="629"/>
      <c r="AH13" s="629"/>
      <c r="AI13" s="629"/>
      <c r="AJ13" s="629"/>
      <c r="AK13" s="629"/>
      <c r="AL13" s="630">
        <v>0.4</v>
      </c>
      <c r="AM13" s="631"/>
      <c r="AN13" s="631"/>
      <c r="AO13" s="632"/>
      <c r="AP13" s="622" t="s">
        <v>235</v>
      </c>
      <c r="AQ13" s="623"/>
      <c r="AR13" s="623"/>
      <c r="AS13" s="623"/>
      <c r="AT13" s="623"/>
      <c r="AU13" s="623"/>
      <c r="AV13" s="623"/>
      <c r="AW13" s="623"/>
      <c r="AX13" s="623"/>
      <c r="AY13" s="623"/>
      <c r="AZ13" s="623"/>
      <c r="BA13" s="623"/>
      <c r="BB13" s="623"/>
      <c r="BC13" s="623"/>
      <c r="BD13" s="623"/>
      <c r="BE13" s="623"/>
      <c r="BF13" s="624"/>
      <c r="BG13" s="625">
        <v>16660825</v>
      </c>
      <c r="BH13" s="626"/>
      <c r="BI13" s="626"/>
      <c r="BJ13" s="626"/>
      <c r="BK13" s="626"/>
      <c r="BL13" s="626"/>
      <c r="BM13" s="626"/>
      <c r="BN13" s="627"/>
      <c r="BO13" s="628">
        <v>40.700000000000003</v>
      </c>
      <c r="BP13" s="628"/>
      <c r="BQ13" s="628"/>
      <c r="BR13" s="628"/>
      <c r="BS13" s="634" t="s">
        <v>113</v>
      </c>
      <c r="BT13" s="626"/>
      <c r="BU13" s="626"/>
      <c r="BV13" s="626"/>
      <c r="BW13" s="626"/>
      <c r="BX13" s="626"/>
      <c r="BY13" s="626"/>
      <c r="BZ13" s="626"/>
      <c r="CA13" s="626"/>
      <c r="CB13" s="635"/>
      <c r="CD13" s="639" t="s">
        <v>236</v>
      </c>
      <c r="CE13" s="640"/>
      <c r="CF13" s="640"/>
      <c r="CG13" s="640"/>
      <c r="CH13" s="640"/>
      <c r="CI13" s="640"/>
      <c r="CJ13" s="640"/>
      <c r="CK13" s="640"/>
      <c r="CL13" s="640"/>
      <c r="CM13" s="640"/>
      <c r="CN13" s="640"/>
      <c r="CO13" s="640"/>
      <c r="CP13" s="640"/>
      <c r="CQ13" s="641"/>
      <c r="CR13" s="625">
        <v>13706432</v>
      </c>
      <c r="CS13" s="626"/>
      <c r="CT13" s="626"/>
      <c r="CU13" s="626"/>
      <c r="CV13" s="626"/>
      <c r="CW13" s="626"/>
      <c r="CX13" s="626"/>
      <c r="CY13" s="627"/>
      <c r="CZ13" s="628">
        <v>12.5</v>
      </c>
      <c r="DA13" s="628"/>
      <c r="DB13" s="628"/>
      <c r="DC13" s="628"/>
      <c r="DD13" s="634">
        <v>4934261</v>
      </c>
      <c r="DE13" s="626"/>
      <c r="DF13" s="626"/>
      <c r="DG13" s="626"/>
      <c r="DH13" s="626"/>
      <c r="DI13" s="626"/>
      <c r="DJ13" s="626"/>
      <c r="DK13" s="626"/>
      <c r="DL13" s="626"/>
      <c r="DM13" s="626"/>
      <c r="DN13" s="626"/>
      <c r="DO13" s="626"/>
      <c r="DP13" s="627"/>
      <c r="DQ13" s="634">
        <v>11087671</v>
      </c>
      <c r="DR13" s="626"/>
      <c r="DS13" s="626"/>
      <c r="DT13" s="626"/>
      <c r="DU13" s="626"/>
      <c r="DV13" s="626"/>
      <c r="DW13" s="626"/>
      <c r="DX13" s="626"/>
      <c r="DY13" s="626"/>
      <c r="DZ13" s="626"/>
      <c r="EA13" s="626"/>
      <c r="EB13" s="626"/>
      <c r="EC13" s="635"/>
    </row>
    <row r="14" spans="2:143" ht="11.25" customHeight="1">
      <c r="B14" s="622" t="s">
        <v>237</v>
      </c>
      <c r="C14" s="623"/>
      <c r="D14" s="623"/>
      <c r="E14" s="623"/>
      <c r="F14" s="623"/>
      <c r="G14" s="623"/>
      <c r="H14" s="623"/>
      <c r="I14" s="623"/>
      <c r="J14" s="623"/>
      <c r="K14" s="623"/>
      <c r="L14" s="623"/>
      <c r="M14" s="623"/>
      <c r="N14" s="623"/>
      <c r="O14" s="623"/>
      <c r="P14" s="623"/>
      <c r="Q14" s="624"/>
      <c r="R14" s="625" t="s">
        <v>113</v>
      </c>
      <c r="S14" s="626"/>
      <c r="T14" s="626"/>
      <c r="U14" s="626"/>
      <c r="V14" s="626"/>
      <c r="W14" s="626"/>
      <c r="X14" s="626"/>
      <c r="Y14" s="627"/>
      <c r="Z14" s="628" t="s">
        <v>113</v>
      </c>
      <c r="AA14" s="628"/>
      <c r="AB14" s="628"/>
      <c r="AC14" s="628"/>
      <c r="AD14" s="629" t="s">
        <v>113</v>
      </c>
      <c r="AE14" s="629"/>
      <c r="AF14" s="629"/>
      <c r="AG14" s="629"/>
      <c r="AH14" s="629"/>
      <c r="AI14" s="629"/>
      <c r="AJ14" s="629"/>
      <c r="AK14" s="629"/>
      <c r="AL14" s="630" t="s">
        <v>113</v>
      </c>
      <c r="AM14" s="631"/>
      <c r="AN14" s="631"/>
      <c r="AO14" s="632"/>
      <c r="AP14" s="622" t="s">
        <v>238</v>
      </c>
      <c r="AQ14" s="623"/>
      <c r="AR14" s="623"/>
      <c r="AS14" s="623"/>
      <c r="AT14" s="623"/>
      <c r="AU14" s="623"/>
      <c r="AV14" s="623"/>
      <c r="AW14" s="623"/>
      <c r="AX14" s="623"/>
      <c r="AY14" s="623"/>
      <c r="AZ14" s="623"/>
      <c r="BA14" s="623"/>
      <c r="BB14" s="623"/>
      <c r="BC14" s="623"/>
      <c r="BD14" s="623"/>
      <c r="BE14" s="623"/>
      <c r="BF14" s="624"/>
      <c r="BG14" s="625">
        <v>691243</v>
      </c>
      <c r="BH14" s="626"/>
      <c r="BI14" s="626"/>
      <c r="BJ14" s="626"/>
      <c r="BK14" s="626"/>
      <c r="BL14" s="626"/>
      <c r="BM14" s="626"/>
      <c r="BN14" s="627"/>
      <c r="BO14" s="628">
        <v>1.7</v>
      </c>
      <c r="BP14" s="628"/>
      <c r="BQ14" s="628"/>
      <c r="BR14" s="628"/>
      <c r="BS14" s="634" t="s">
        <v>113</v>
      </c>
      <c r="BT14" s="626"/>
      <c r="BU14" s="626"/>
      <c r="BV14" s="626"/>
      <c r="BW14" s="626"/>
      <c r="BX14" s="626"/>
      <c r="BY14" s="626"/>
      <c r="BZ14" s="626"/>
      <c r="CA14" s="626"/>
      <c r="CB14" s="635"/>
      <c r="CD14" s="639" t="s">
        <v>239</v>
      </c>
      <c r="CE14" s="640"/>
      <c r="CF14" s="640"/>
      <c r="CG14" s="640"/>
      <c r="CH14" s="640"/>
      <c r="CI14" s="640"/>
      <c r="CJ14" s="640"/>
      <c r="CK14" s="640"/>
      <c r="CL14" s="640"/>
      <c r="CM14" s="640"/>
      <c r="CN14" s="640"/>
      <c r="CO14" s="640"/>
      <c r="CP14" s="640"/>
      <c r="CQ14" s="641"/>
      <c r="CR14" s="625">
        <v>3899825</v>
      </c>
      <c r="CS14" s="626"/>
      <c r="CT14" s="626"/>
      <c r="CU14" s="626"/>
      <c r="CV14" s="626"/>
      <c r="CW14" s="626"/>
      <c r="CX14" s="626"/>
      <c r="CY14" s="627"/>
      <c r="CZ14" s="628">
        <v>3.6</v>
      </c>
      <c r="DA14" s="628"/>
      <c r="DB14" s="628"/>
      <c r="DC14" s="628"/>
      <c r="DD14" s="634">
        <v>438028</v>
      </c>
      <c r="DE14" s="626"/>
      <c r="DF14" s="626"/>
      <c r="DG14" s="626"/>
      <c r="DH14" s="626"/>
      <c r="DI14" s="626"/>
      <c r="DJ14" s="626"/>
      <c r="DK14" s="626"/>
      <c r="DL14" s="626"/>
      <c r="DM14" s="626"/>
      <c r="DN14" s="626"/>
      <c r="DO14" s="626"/>
      <c r="DP14" s="627"/>
      <c r="DQ14" s="634">
        <v>3474439</v>
      </c>
      <c r="DR14" s="626"/>
      <c r="DS14" s="626"/>
      <c r="DT14" s="626"/>
      <c r="DU14" s="626"/>
      <c r="DV14" s="626"/>
      <c r="DW14" s="626"/>
      <c r="DX14" s="626"/>
      <c r="DY14" s="626"/>
      <c r="DZ14" s="626"/>
      <c r="EA14" s="626"/>
      <c r="EB14" s="626"/>
      <c r="EC14" s="635"/>
    </row>
    <row r="15" spans="2:143" ht="11.25" customHeight="1">
      <c r="B15" s="622" t="s">
        <v>240</v>
      </c>
      <c r="C15" s="623"/>
      <c r="D15" s="623"/>
      <c r="E15" s="623"/>
      <c r="F15" s="623"/>
      <c r="G15" s="623"/>
      <c r="H15" s="623"/>
      <c r="I15" s="623"/>
      <c r="J15" s="623"/>
      <c r="K15" s="623"/>
      <c r="L15" s="623"/>
      <c r="M15" s="623"/>
      <c r="N15" s="623"/>
      <c r="O15" s="623"/>
      <c r="P15" s="623"/>
      <c r="Q15" s="624"/>
      <c r="R15" s="625">
        <v>175316</v>
      </c>
      <c r="S15" s="626"/>
      <c r="T15" s="626"/>
      <c r="U15" s="626"/>
      <c r="V15" s="626"/>
      <c r="W15" s="626"/>
      <c r="X15" s="626"/>
      <c r="Y15" s="627"/>
      <c r="Z15" s="628">
        <v>0.2</v>
      </c>
      <c r="AA15" s="628"/>
      <c r="AB15" s="628"/>
      <c r="AC15" s="628"/>
      <c r="AD15" s="629">
        <v>175316</v>
      </c>
      <c r="AE15" s="629"/>
      <c r="AF15" s="629"/>
      <c r="AG15" s="629"/>
      <c r="AH15" s="629"/>
      <c r="AI15" s="629"/>
      <c r="AJ15" s="629"/>
      <c r="AK15" s="629"/>
      <c r="AL15" s="630">
        <v>0.3</v>
      </c>
      <c r="AM15" s="631"/>
      <c r="AN15" s="631"/>
      <c r="AO15" s="632"/>
      <c r="AP15" s="622" t="s">
        <v>241</v>
      </c>
      <c r="AQ15" s="623"/>
      <c r="AR15" s="623"/>
      <c r="AS15" s="623"/>
      <c r="AT15" s="623"/>
      <c r="AU15" s="623"/>
      <c r="AV15" s="623"/>
      <c r="AW15" s="623"/>
      <c r="AX15" s="623"/>
      <c r="AY15" s="623"/>
      <c r="AZ15" s="623"/>
      <c r="BA15" s="623"/>
      <c r="BB15" s="623"/>
      <c r="BC15" s="623"/>
      <c r="BD15" s="623"/>
      <c r="BE15" s="623"/>
      <c r="BF15" s="624"/>
      <c r="BG15" s="625">
        <v>1755127</v>
      </c>
      <c r="BH15" s="626"/>
      <c r="BI15" s="626"/>
      <c r="BJ15" s="626"/>
      <c r="BK15" s="626"/>
      <c r="BL15" s="626"/>
      <c r="BM15" s="626"/>
      <c r="BN15" s="627"/>
      <c r="BO15" s="628">
        <v>4.3</v>
      </c>
      <c r="BP15" s="628"/>
      <c r="BQ15" s="628"/>
      <c r="BR15" s="628"/>
      <c r="BS15" s="634" t="s">
        <v>113</v>
      </c>
      <c r="BT15" s="626"/>
      <c r="BU15" s="626"/>
      <c r="BV15" s="626"/>
      <c r="BW15" s="626"/>
      <c r="BX15" s="626"/>
      <c r="BY15" s="626"/>
      <c r="BZ15" s="626"/>
      <c r="CA15" s="626"/>
      <c r="CB15" s="635"/>
      <c r="CD15" s="639" t="s">
        <v>242</v>
      </c>
      <c r="CE15" s="640"/>
      <c r="CF15" s="640"/>
      <c r="CG15" s="640"/>
      <c r="CH15" s="640"/>
      <c r="CI15" s="640"/>
      <c r="CJ15" s="640"/>
      <c r="CK15" s="640"/>
      <c r="CL15" s="640"/>
      <c r="CM15" s="640"/>
      <c r="CN15" s="640"/>
      <c r="CO15" s="640"/>
      <c r="CP15" s="640"/>
      <c r="CQ15" s="641"/>
      <c r="CR15" s="625">
        <v>16493506</v>
      </c>
      <c r="CS15" s="626"/>
      <c r="CT15" s="626"/>
      <c r="CU15" s="626"/>
      <c r="CV15" s="626"/>
      <c r="CW15" s="626"/>
      <c r="CX15" s="626"/>
      <c r="CY15" s="627"/>
      <c r="CZ15" s="628">
        <v>15.1</v>
      </c>
      <c r="DA15" s="628"/>
      <c r="DB15" s="628"/>
      <c r="DC15" s="628"/>
      <c r="DD15" s="634">
        <v>7716305</v>
      </c>
      <c r="DE15" s="626"/>
      <c r="DF15" s="626"/>
      <c r="DG15" s="626"/>
      <c r="DH15" s="626"/>
      <c r="DI15" s="626"/>
      <c r="DJ15" s="626"/>
      <c r="DK15" s="626"/>
      <c r="DL15" s="626"/>
      <c r="DM15" s="626"/>
      <c r="DN15" s="626"/>
      <c r="DO15" s="626"/>
      <c r="DP15" s="627"/>
      <c r="DQ15" s="634">
        <v>9198059</v>
      </c>
      <c r="DR15" s="626"/>
      <c r="DS15" s="626"/>
      <c r="DT15" s="626"/>
      <c r="DU15" s="626"/>
      <c r="DV15" s="626"/>
      <c r="DW15" s="626"/>
      <c r="DX15" s="626"/>
      <c r="DY15" s="626"/>
      <c r="DZ15" s="626"/>
      <c r="EA15" s="626"/>
      <c r="EB15" s="626"/>
      <c r="EC15" s="635"/>
    </row>
    <row r="16" spans="2:143" ht="11.25" customHeight="1">
      <c r="B16" s="622" t="s">
        <v>243</v>
      </c>
      <c r="C16" s="623"/>
      <c r="D16" s="623"/>
      <c r="E16" s="623"/>
      <c r="F16" s="623"/>
      <c r="G16" s="623"/>
      <c r="H16" s="623"/>
      <c r="I16" s="623"/>
      <c r="J16" s="623"/>
      <c r="K16" s="623"/>
      <c r="L16" s="623"/>
      <c r="M16" s="623"/>
      <c r="N16" s="623"/>
      <c r="O16" s="623"/>
      <c r="P16" s="623"/>
      <c r="Q16" s="624"/>
      <c r="R16" s="625">
        <v>19005423</v>
      </c>
      <c r="S16" s="626"/>
      <c r="T16" s="626"/>
      <c r="U16" s="626"/>
      <c r="V16" s="626"/>
      <c r="W16" s="626"/>
      <c r="X16" s="626"/>
      <c r="Y16" s="627"/>
      <c r="Z16" s="628">
        <v>17.3</v>
      </c>
      <c r="AA16" s="628"/>
      <c r="AB16" s="628"/>
      <c r="AC16" s="628"/>
      <c r="AD16" s="629">
        <v>17383661</v>
      </c>
      <c r="AE16" s="629"/>
      <c r="AF16" s="629"/>
      <c r="AG16" s="629"/>
      <c r="AH16" s="629"/>
      <c r="AI16" s="629"/>
      <c r="AJ16" s="629"/>
      <c r="AK16" s="629"/>
      <c r="AL16" s="630">
        <v>27.5</v>
      </c>
      <c r="AM16" s="631"/>
      <c r="AN16" s="631"/>
      <c r="AO16" s="632"/>
      <c r="AP16" s="622" t="s">
        <v>244</v>
      </c>
      <c r="AQ16" s="623"/>
      <c r="AR16" s="623"/>
      <c r="AS16" s="623"/>
      <c r="AT16" s="623"/>
      <c r="AU16" s="623"/>
      <c r="AV16" s="623"/>
      <c r="AW16" s="623"/>
      <c r="AX16" s="623"/>
      <c r="AY16" s="623"/>
      <c r="AZ16" s="623"/>
      <c r="BA16" s="623"/>
      <c r="BB16" s="623"/>
      <c r="BC16" s="623"/>
      <c r="BD16" s="623"/>
      <c r="BE16" s="623"/>
      <c r="BF16" s="624"/>
      <c r="BG16" s="625" t="s">
        <v>113</v>
      </c>
      <c r="BH16" s="626"/>
      <c r="BI16" s="626"/>
      <c r="BJ16" s="626"/>
      <c r="BK16" s="626"/>
      <c r="BL16" s="626"/>
      <c r="BM16" s="626"/>
      <c r="BN16" s="627"/>
      <c r="BO16" s="628" t="s">
        <v>113</v>
      </c>
      <c r="BP16" s="628"/>
      <c r="BQ16" s="628"/>
      <c r="BR16" s="628"/>
      <c r="BS16" s="634" t="s">
        <v>113</v>
      </c>
      <c r="BT16" s="626"/>
      <c r="BU16" s="626"/>
      <c r="BV16" s="626"/>
      <c r="BW16" s="626"/>
      <c r="BX16" s="626"/>
      <c r="BY16" s="626"/>
      <c r="BZ16" s="626"/>
      <c r="CA16" s="626"/>
      <c r="CB16" s="635"/>
      <c r="CD16" s="639" t="s">
        <v>245</v>
      </c>
      <c r="CE16" s="640"/>
      <c r="CF16" s="640"/>
      <c r="CG16" s="640"/>
      <c r="CH16" s="640"/>
      <c r="CI16" s="640"/>
      <c r="CJ16" s="640"/>
      <c r="CK16" s="640"/>
      <c r="CL16" s="640"/>
      <c r="CM16" s="640"/>
      <c r="CN16" s="640"/>
      <c r="CO16" s="640"/>
      <c r="CP16" s="640"/>
      <c r="CQ16" s="641"/>
      <c r="CR16" s="625">
        <v>322419</v>
      </c>
      <c r="CS16" s="626"/>
      <c r="CT16" s="626"/>
      <c r="CU16" s="626"/>
      <c r="CV16" s="626"/>
      <c r="CW16" s="626"/>
      <c r="CX16" s="626"/>
      <c r="CY16" s="627"/>
      <c r="CZ16" s="628">
        <v>0.3</v>
      </c>
      <c r="DA16" s="628"/>
      <c r="DB16" s="628"/>
      <c r="DC16" s="628"/>
      <c r="DD16" s="634" t="s">
        <v>113</v>
      </c>
      <c r="DE16" s="626"/>
      <c r="DF16" s="626"/>
      <c r="DG16" s="626"/>
      <c r="DH16" s="626"/>
      <c r="DI16" s="626"/>
      <c r="DJ16" s="626"/>
      <c r="DK16" s="626"/>
      <c r="DL16" s="626"/>
      <c r="DM16" s="626"/>
      <c r="DN16" s="626"/>
      <c r="DO16" s="626"/>
      <c r="DP16" s="627"/>
      <c r="DQ16" s="634">
        <v>62022</v>
      </c>
      <c r="DR16" s="626"/>
      <c r="DS16" s="626"/>
      <c r="DT16" s="626"/>
      <c r="DU16" s="626"/>
      <c r="DV16" s="626"/>
      <c r="DW16" s="626"/>
      <c r="DX16" s="626"/>
      <c r="DY16" s="626"/>
      <c r="DZ16" s="626"/>
      <c r="EA16" s="626"/>
      <c r="EB16" s="626"/>
      <c r="EC16" s="635"/>
    </row>
    <row r="17" spans="2:133" ht="11.25" customHeight="1">
      <c r="B17" s="622" t="s">
        <v>246</v>
      </c>
      <c r="C17" s="623"/>
      <c r="D17" s="623"/>
      <c r="E17" s="623"/>
      <c r="F17" s="623"/>
      <c r="G17" s="623"/>
      <c r="H17" s="623"/>
      <c r="I17" s="623"/>
      <c r="J17" s="623"/>
      <c r="K17" s="623"/>
      <c r="L17" s="623"/>
      <c r="M17" s="623"/>
      <c r="N17" s="623"/>
      <c r="O17" s="623"/>
      <c r="P17" s="623"/>
      <c r="Q17" s="624"/>
      <c r="R17" s="625">
        <v>17383661</v>
      </c>
      <c r="S17" s="626"/>
      <c r="T17" s="626"/>
      <c r="U17" s="626"/>
      <c r="V17" s="626"/>
      <c r="W17" s="626"/>
      <c r="X17" s="626"/>
      <c r="Y17" s="627"/>
      <c r="Z17" s="628">
        <v>15.8</v>
      </c>
      <c r="AA17" s="628"/>
      <c r="AB17" s="628"/>
      <c r="AC17" s="628"/>
      <c r="AD17" s="629">
        <v>17383661</v>
      </c>
      <c r="AE17" s="629"/>
      <c r="AF17" s="629"/>
      <c r="AG17" s="629"/>
      <c r="AH17" s="629"/>
      <c r="AI17" s="629"/>
      <c r="AJ17" s="629"/>
      <c r="AK17" s="629"/>
      <c r="AL17" s="630">
        <v>27.5</v>
      </c>
      <c r="AM17" s="631"/>
      <c r="AN17" s="631"/>
      <c r="AO17" s="632"/>
      <c r="AP17" s="622" t="s">
        <v>247</v>
      </c>
      <c r="AQ17" s="623"/>
      <c r="AR17" s="623"/>
      <c r="AS17" s="623"/>
      <c r="AT17" s="623"/>
      <c r="AU17" s="623"/>
      <c r="AV17" s="623"/>
      <c r="AW17" s="623"/>
      <c r="AX17" s="623"/>
      <c r="AY17" s="623"/>
      <c r="AZ17" s="623"/>
      <c r="BA17" s="623"/>
      <c r="BB17" s="623"/>
      <c r="BC17" s="623"/>
      <c r="BD17" s="623"/>
      <c r="BE17" s="623"/>
      <c r="BF17" s="624"/>
      <c r="BG17" s="625" t="s">
        <v>113</v>
      </c>
      <c r="BH17" s="626"/>
      <c r="BI17" s="626"/>
      <c r="BJ17" s="626"/>
      <c r="BK17" s="626"/>
      <c r="BL17" s="626"/>
      <c r="BM17" s="626"/>
      <c r="BN17" s="627"/>
      <c r="BO17" s="628" t="s">
        <v>113</v>
      </c>
      <c r="BP17" s="628"/>
      <c r="BQ17" s="628"/>
      <c r="BR17" s="628"/>
      <c r="BS17" s="634" t="s">
        <v>113</v>
      </c>
      <c r="BT17" s="626"/>
      <c r="BU17" s="626"/>
      <c r="BV17" s="626"/>
      <c r="BW17" s="626"/>
      <c r="BX17" s="626"/>
      <c r="BY17" s="626"/>
      <c r="BZ17" s="626"/>
      <c r="CA17" s="626"/>
      <c r="CB17" s="635"/>
      <c r="CD17" s="639" t="s">
        <v>248</v>
      </c>
      <c r="CE17" s="640"/>
      <c r="CF17" s="640"/>
      <c r="CG17" s="640"/>
      <c r="CH17" s="640"/>
      <c r="CI17" s="640"/>
      <c r="CJ17" s="640"/>
      <c r="CK17" s="640"/>
      <c r="CL17" s="640"/>
      <c r="CM17" s="640"/>
      <c r="CN17" s="640"/>
      <c r="CO17" s="640"/>
      <c r="CP17" s="640"/>
      <c r="CQ17" s="641"/>
      <c r="CR17" s="625">
        <v>9807824</v>
      </c>
      <c r="CS17" s="626"/>
      <c r="CT17" s="626"/>
      <c r="CU17" s="626"/>
      <c r="CV17" s="626"/>
      <c r="CW17" s="626"/>
      <c r="CX17" s="626"/>
      <c r="CY17" s="627"/>
      <c r="CZ17" s="628">
        <v>9</v>
      </c>
      <c r="DA17" s="628"/>
      <c r="DB17" s="628"/>
      <c r="DC17" s="628"/>
      <c r="DD17" s="634" t="s">
        <v>113</v>
      </c>
      <c r="DE17" s="626"/>
      <c r="DF17" s="626"/>
      <c r="DG17" s="626"/>
      <c r="DH17" s="626"/>
      <c r="DI17" s="626"/>
      <c r="DJ17" s="626"/>
      <c r="DK17" s="626"/>
      <c r="DL17" s="626"/>
      <c r="DM17" s="626"/>
      <c r="DN17" s="626"/>
      <c r="DO17" s="626"/>
      <c r="DP17" s="627"/>
      <c r="DQ17" s="634">
        <v>9687478</v>
      </c>
      <c r="DR17" s="626"/>
      <c r="DS17" s="626"/>
      <c r="DT17" s="626"/>
      <c r="DU17" s="626"/>
      <c r="DV17" s="626"/>
      <c r="DW17" s="626"/>
      <c r="DX17" s="626"/>
      <c r="DY17" s="626"/>
      <c r="DZ17" s="626"/>
      <c r="EA17" s="626"/>
      <c r="EB17" s="626"/>
      <c r="EC17" s="635"/>
    </row>
    <row r="18" spans="2:133" ht="11.25" customHeight="1">
      <c r="B18" s="622" t="s">
        <v>249</v>
      </c>
      <c r="C18" s="623"/>
      <c r="D18" s="623"/>
      <c r="E18" s="623"/>
      <c r="F18" s="623"/>
      <c r="G18" s="623"/>
      <c r="H18" s="623"/>
      <c r="I18" s="623"/>
      <c r="J18" s="623"/>
      <c r="K18" s="623"/>
      <c r="L18" s="623"/>
      <c r="M18" s="623"/>
      <c r="N18" s="623"/>
      <c r="O18" s="623"/>
      <c r="P18" s="623"/>
      <c r="Q18" s="624"/>
      <c r="R18" s="625">
        <v>1621754</v>
      </c>
      <c r="S18" s="626"/>
      <c r="T18" s="626"/>
      <c r="U18" s="626"/>
      <c r="V18" s="626"/>
      <c r="W18" s="626"/>
      <c r="X18" s="626"/>
      <c r="Y18" s="627"/>
      <c r="Z18" s="628">
        <v>1.5</v>
      </c>
      <c r="AA18" s="628"/>
      <c r="AB18" s="628"/>
      <c r="AC18" s="628"/>
      <c r="AD18" s="629" t="s">
        <v>113</v>
      </c>
      <c r="AE18" s="629"/>
      <c r="AF18" s="629"/>
      <c r="AG18" s="629"/>
      <c r="AH18" s="629"/>
      <c r="AI18" s="629"/>
      <c r="AJ18" s="629"/>
      <c r="AK18" s="629"/>
      <c r="AL18" s="630" t="s">
        <v>113</v>
      </c>
      <c r="AM18" s="631"/>
      <c r="AN18" s="631"/>
      <c r="AO18" s="632"/>
      <c r="AP18" s="622" t="s">
        <v>250</v>
      </c>
      <c r="AQ18" s="623"/>
      <c r="AR18" s="623"/>
      <c r="AS18" s="623"/>
      <c r="AT18" s="623"/>
      <c r="AU18" s="623"/>
      <c r="AV18" s="623"/>
      <c r="AW18" s="623"/>
      <c r="AX18" s="623"/>
      <c r="AY18" s="623"/>
      <c r="AZ18" s="623"/>
      <c r="BA18" s="623"/>
      <c r="BB18" s="623"/>
      <c r="BC18" s="623"/>
      <c r="BD18" s="623"/>
      <c r="BE18" s="623"/>
      <c r="BF18" s="624"/>
      <c r="BG18" s="625" t="s">
        <v>113</v>
      </c>
      <c r="BH18" s="626"/>
      <c r="BI18" s="626"/>
      <c r="BJ18" s="626"/>
      <c r="BK18" s="626"/>
      <c r="BL18" s="626"/>
      <c r="BM18" s="626"/>
      <c r="BN18" s="627"/>
      <c r="BO18" s="628" t="s">
        <v>113</v>
      </c>
      <c r="BP18" s="628"/>
      <c r="BQ18" s="628"/>
      <c r="BR18" s="628"/>
      <c r="BS18" s="634" t="s">
        <v>113</v>
      </c>
      <c r="BT18" s="626"/>
      <c r="BU18" s="626"/>
      <c r="BV18" s="626"/>
      <c r="BW18" s="626"/>
      <c r="BX18" s="626"/>
      <c r="BY18" s="626"/>
      <c r="BZ18" s="626"/>
      <c r="CA18" s="626"/>
      <c r="CB18" s="635"/>
      <c r="CD18" s="639" t="s">
        <v>251</v>
      </c>
      <c r="CE18" s="640"/>
      <c r="CF18" s="640"/>
      <c r="CG18" s="640"/>
      <c r="CH18" s="640"/>
      <c r="CI18" s="640"/>
      <c r="CJ18" s="640"/>
      <c r="CK18" s="640"/>
      <c r="CL18" s="640"/>
      <c r="CM18" s="640"/>
      <c r="CN18" s="640"/>
      <c r="CO18" s="640"/>
      <c r="CP18" s="640"/>
      <c r="CQ18" s="641"/>
      <c r="CR18" s="625" t="s">
        <v>113</v>
      </c>
      <c r="CS18" s="626"/>
      <c r="CT18" s="626"/>
      <c r="CU18" s="626"/>
      <c r="CV18" s="626"/>
      <c r="CW18" s="626"/>
      <c r="CX18" s="626"/>
      <c r="CY18" s="627"/>
      <c r="CZ18" s="628" t="s">
        <v>113</v>
      </c>
      <c r="DA18" s="628"/>
      <c r="DB18" s="628"/>
      <c r="DC18" s="628"/>
      <c r="DD18" s="634" t="s">
        <v>113</v>
      </c>
      <c r="DE18" s="626"/>
      <c r="DF18" s="626"/>
      <c r="DG18" s="626"/>
      <c r="DH18" s="626"/>
      <c r="DI18" s="626"/>
      <c r="DJ18" s="626"/>
      <c r="DK18" s="626"/>
      <c r="DL18" s="626"/>
      <c r="DM18" s="626"/>
      <c r="DN18" s="626"/>
      <c r="DO18" s="626"/>
      <c r="DP18" s="627"/>
      <c r="DQ18" s="634" t="s">
        <v>113</v>
      </c>
      <c r="DR18" s="626"/>
      <c r="DS18" s="626"/>
      <c r="DT18" s="626"/>
      <c r="DU18" s="626"/>
      <c r="DV18" s="626"/>
      <c r="DW18" s="626"/>
      <c r="DX18" s="626"/>
      <c r="DY18" s="626"/>
      <c r="DZ18" s="626"/>
      <c r="EA18" s="626"/>
      <c r="EB18" s="626"/>
      <c r="EC18" s="635"/>
    </row>
    <row r="19" spans="2:133" ht="11.25" customHeight="1">
      <c r="B19" s="622" t="s">
        <v>252</v>
      </c>
      <c r="C19" s="623"/>
      <c r="D19" s="623"/>
      <c r="E19" s="623"/>
      <c r="F19" s="623"/>
      <c r="G19" s="623"/>
      <c r="H19" s="623"/>
      <c r="I19" s="623"/>
      <c r="J19" s="623"/>
      <c r="K19" s="623"/>
      <c r="L19" s="623"/>
      <c r="M19" s="623"/>
      <c r="N19" s="623"/>
      <c r="O19" s="623"/>
      <c r="P19" s="623"/>
      <c r="Q19" s="624"/>
      <c r="R19" s="625">
        <v>8</v>
      </c>
      <c r="S19" s="626"/>
      <c r="T19" s="626"/>
      <c r="U19" s="626"/>
      <c r="V19" s="626"/>
      <c r="W19" s="626"/>
      <c r="X19" s="626"/>
      <c r="Y19" s="627"/>
      <c r="Z19" s="628">
        <v>0</v>
      </c>
      <c r="AA19" s="628"/>
      <c r="AB19" s="628"/>
      <c r="AC19" s="628"/>
      <c r="AD19" s="629" t="s">
        <v>113</v>
      </c>
      <c r="AE19" s="629"/>
      <c r="AF19" s="629"/>
      <c r="AG19" s="629"/>
      <c r="AH19" s="629"/>
      <c r="AI19" s="629"/>
      <c r="AJ19" s="629"/>
      <c r="AK19" s="629"/>
      <c r="AL19" s="630" t="s">
        <v>113</v>
      </c>
      <c r="AM19" s="631"/>
      <c r="AN19" s="631"/>
      <c r="AO19" s="632"/>
      <c r="AP19" s="622" t="s">
        <v>253</v>
      </c>
      <c r="AQ19" s="623"/>
      <c r="AR19" s="623"/>
      <c r="AS19" s="623"/>
      <c r="AT19" s="623"/>
      <c r="AU19" s="623"/>
      <c r="AV19" s="623"/>
      <c r="AW19" s="623"/>
      <c r="AX19" s="623"/>
      <c r="AY19" s="623"/>
      <c r="AZ19" s="623"/>
      <c r="BA19" s="623"/>
      <c r="BB19" s="623"/>
      <c r="BC19" s="623"/>
      <c r="BD19" s="623"/>
      <c r="BE19" s="623"/>
      <c r="BF19" s="624"/>
      <c r="BG19" s="625">
        <v>2240606</v>
      </c>
      <c r="BH19" s="626"/>
      <c r="BI19" s="626"/>
      <c r="BJ19" s="626"/>
      <c r="BK19" s="626"/>
      <c r="BL19" s="626"/>
      <c r="BM19" s="626"/>
      <c r="BN19" s="627"/>
      <c r="BO19" s="628">
        <v>5.5</v>
      </c>
      <c r="BP19" s="628"/>
      <c r="BQ19" s="628"/>
      <c r="BR19" s="628"/>
      <c r="BS19" s="634" t="s">
        <v>113</v>
      </c>
      <c r="BT19" s="626"/>
      <c r="BU19" s="626"/>
      <c r="BV19" s="626"/>
      <c r="BW19" s="626"/>
      <c r="BX19" s="626"/>
      <c r="BY19" s="626"/>
      <c r="BZ19" s="626"/>
      <c r="CA19" s="626"/>
      <c r="CB19" s="635"/>
      <c r="CD19" s="639" t="s">
        <v>254</v>
      </c>
      <c r="CE19" s="640"/>
      <c r="CF19" s="640"/>
      <c r="CG19" s="640"/>
      <c r="CH19" s="640"/>
      <c r="CI19" s="640"/>
      <c r="CJ19" s="640"/>
      <c r="CK19" s="640"/>
      <c r="CL19" s="640"/>
      <c r="CM19" s="640"/>
      <c r="CN19" s="640"/>
      <c r="CO19" s="640"/>
      <c r="CP19" s="640"/>
      <c r="CQ19" s="641"/>
      <c r="CR19" s="625" t="s">
        <v>113</v>
      </c>
      <c r="CS19" s="626"/>
      <c r="CT19" s="626"/>
      <c r="CU19" s="626"/>
      <c r="CV19" s="626"/>
      <c r="CW19" s="626"/>
      <c r="CX19" s="626"/>
      <c r="CY19" s="627"/>
      <c r="CZ19" s="628" t="s">
        <v>113</v>
      </c>
      <c r="DA19" s="628"/>
      <c r="DB19" s="628"/>
      <c r="DC19" s="628"/>
      <c r="DD19" s="634" t="s">
        <v>113</v>
      </c>
      <c r="DE19" s="626"/>
      <c r="DF19" s="626"/>
      <c r="DG19" s="626"/>
      <c r="DH19" s="626"/>
      <c r="DI19" s="626"/>
      <c r="DJ19" s="626"/>
      <c r="DK19" s="626"/>
      <c r="DL19" s="626"/>
      <c r="DM19" s="626"/>
      <c r="DN19" s="626"/>
      <c r="DO19" s="626"/>
      <c r="DP19" s="627"/>
      <c r="DQ19" s="634" t="s">
        <v>113</v>
      </c>
      <c r="DR19" s="626"/>
      <c r="DS19" s="626"/>
      <c r="DT19" s="626"/>
      <c r="DU19" s="626"/>
      <c r="DV19" s="626"/>
      <c r="DW19" s="626"/>
      <c r="DX19" s="626"/>
      <c r="DY19" s="626"/>
      <c r="DZ19" s="626"/>
      <c r="EA19" s="626"/>
      <c r="EB19" s="626"/>
      <c r="EC19" s="635"/>
    </row>
    <row r="20" spans="2:133" ht="11.25" customHeight="1">
      <c r="B20" s="622" t="s">
        <v>255</v>
      </c>
      <c r="C20" s="623"/>
      <c r="D20" s="623"/>
      <c r="E20" s="623"/>
      <c r="F20" s="623"/>
      <c r="G20" s="623"/>
      <c r="H20" s="623"/>
      <c r="I20" s="623"/>
      <c r="J20" s="623"/>
      <c r="K20" s="623"/>
      <c r="L20" s="623"/>
      <c r="M20" s="623"/>
      <c r="N20" s="623"/>
      <c r="O20" s="623"/>
      <c r="P20" s="623"/>
      <c r="Q20" s="624"/>
      <c r="R20" s="625">
        <v>66714689</v>
      </c>
      <c r="S20" s="626"/>
      <c r="T20" s="626"/>
      <c r="U20" s="626"/>
      <c r="V20" s="626"/>
      <c r="W20" s="626"/>
      <c r="X20" s="626"/>
      <c r="Y20" s="627"/>
      <c r="Z20" s="628">
        <v>60.6</v>
      </c>
      <c r="AA20" s="628"/>
      <c r="AB20" s="628"/>
      <c r="AC20" s="628"/>
      <c r="AD20" s="629">
        <v>62676875</v>
      </c>
      <c r="AE20" s="629"/>
      <c r="AF20" s="629"/>
      <c r="AG20" s="629"/>
      <c r="AH20" s="629"/>
      <c r="AI20" s="629"/>
      <c r="AJ20" s="629"/>
      <c r="AK20" s="629"/>
      <c r="AL20" s="630">
        <v>99</v>
      </c>
      <c r="AM20" s="631"/>
      <c r="AN20" s="631"/>
      <c r="AO20" s="632"/>
      <c r="AP20" s="622" t="s">
        <v>256</v>
      </c>
      <c r="AQ20" s="623"/>
      <c r="AR20" s="623"/>
      <c r="AS20" s="623"/>
      <c r="AT20" s="623"/>
      <c r="AU20" s="623"/>
      <c r="AV20" s="623"/>
      <c r="AW20" s="623"/>
      <c r="AX20" s="623"/>
      <c r="AY20" s="623"/>
      <c r="AZ20" s="623"/>
      <c r="BA20" s="623"/>
      <c r="BB20" s="623"/>
      <c r="BC20" s="623"/>
      <c r="BD20" s="623"/>
      <c r="BE20" s="623"/>
      <c r="BF20" s="624"/>
      <c r="BG20" s="625">
        <v>2240606</v>
      </c>
      <c r="BH20" s="626"/>
      <c r="BI20" s="626"/>
      <c r="BJ20" s="626"/>
      <c r="BK20" s="626"/>
      <c r="BL20" s="626"/>
      <c r="BM20" s="626"/>
      <c r="BN20" s="627"/>
      <c r="BO20" s="628">
        <v>5.5</v>
      </c>
      <c r="BP20" s="628"/>
      <c r="BQ20" s="628"/>
      <c r="BR20" s="628"/>
      <c r="BS20" s="634" t="s">
        <v>113</v>
      </c>
      <c r="BT20" s="626"/>
      <c r="BU20" s="626"/>
      <c r="BV20" s="626"/>
      <c r="BW20" s="626"/>
      <c r="BX20" s="626"/>
      <c r="BY20" s="626"/>
      <c r="BZ20" s="626"/>
      <c r="CA20" s="626"/>
      <c r="CB20" s="635"/>
      <c r="CD20" s="639" t="s">
        <v>257</v>
      </c>
      <c r="CE20" s="640"/>
      <c r="CF20" s="640"/>
      <c r="CG20" s="640"/>
      <c r="CH20" s="640"/>
      <c r="CI20" s="640"/>
      <c r="CJ20" s="640"/>
      <c r="CK20" s="640"/>
      <c r="CL20" s="640"/>
      <c r="CM20" s="640"/>
      <c r="CN20" s="640"/>
      <c r="CO20" s="640"/>
      <c r="CP20" s="640"/>
      <c r="CQ20" s="641"/>
      <c r="CR20" s="625">
        <v>109582413</v>
      </c>
      <c r="CS20" s="626"/>
      <c r="CT20" s="626"/>
      <c r="CU20" s="626"/>
      <c r="CV20" s="626"/>
      <c r="CW20" s="626"/>
      <c r="CX20" s="626"/>
      <c r="CY20" s="627"/>
      <c r="CZ20" s="628">
        <v>100</v>
      </c>
      <c r="DA20" s="628"/>
      <c r="DB20" s="628"/>
      <c r="DC20" s="628"/>
      <c r="DD20" s="634">
        <v>15784240</v>
      </c>
      <c r="DE20" s="626"/>
      <c r="DF20" s="626"/>
      <c r="DG20" s="626"/>
      <c r="DH20" s="626"/>
      <c r="DI20" s="626"/>
      <c r="DJ20" s="626"/>
      <c r="DK20" s="626"/>
      <c r="DL20" s="626"/>
      <c r="DM20" s="626"/>
      <c r="DN20" s="626"/>
      <c r="DO20" s="626"/>
      <c r="DP20" s="627"/>
      <c r="DQ20" s="634">
        <v>74556584</v>
      </c>
      <c r="DR20" s="626"/>
      <c r="DS20" s="626"/>
      <c r="DT20" s="626"/>
      <c r="DU20" s="626"/>
      <c r="DV20" s="626"/>
      <c r="DW20" s="626"/>
      <c r="DX20" s="626"/>
      <c r="DY20" s="626"/>
      <c r="DZ20" s="626"/>
      <c r="EA20" s="626"/>
      <c r="EB20" s="626"/>
      <c r="EC20" s="635"/>
    </row>
    <row r="21" spans="2:133" ht="11.25" customHeight="1">
      <c r="B21" s="622" t="s">
        <v>258</v>
      </c>
      <c r="C21" s="623"/>
      <c r="D21" s="623"/>
      <c r="E21" s="623"/>
      <c r="F21" s="623"/>
      <c r="G21" s="623"/>
      <c r="H21" s="623"/>
      <c r="I21" s="623"/>
      <c r="J21" s="623"/>
      <c r="K21" s="623"/>
      <c r="L21" s="623"/>
      <c r="M21" s="623"/>
      <c r="N21" s="623"/>
      <c r="O21" s="623"/>
      <c r="P21" s="623"/>
      <c r="Q21" s="624"/>
      <c r="R21" s="625">
        <v>42357</v>
      </c>
      <c r="S21" s="626"/>
      <c r="T21" s="626"/>
      <c r="U21" s="626"/>
      <c r="V21" s="626"/>
      <c r="W21" s="626"/>
      <c r="X21" s="626"/>
      <c r="Y21" s="627"/>
      <c r="Z21" s="628">
        <v>0</v>
      </c>
      <c r="AA21" s="628"/>
      <c r="AB21" s="628"/>
      <c r="AC21" s="628"/>
      <c r="AD21" s="629">
        <v>42357</v>
      </c>
      <c r="AE21" s="629"/>
      <c r="AF21" s="629"/>
      <c r="AG21" s="629"/>
      <c r="AH21" s="629"/>
      <c r="AI21" s="629"/>
      <c r="AJ21" s="629"/>
      <c r="AK21" s="629"/>
      <c r="AL21" s="630">
        <v>0.1</v>
      </c>
      <c r="AM21" s="631"/>
      <c r="AN21" s="631"/>
      <c r="AO21" s="632"/>
      <c r="AP21" s="642" t="s">
        <v>259</v>
      </c>
      <c r="AQ21" s="643"/>
      <c r="AR21" s="643"/>
      <c r="AS21" s="643"/>
      <c r="AT21" s="643"/>
      <c r="AU21" s="643"/>
      <c r="AV21" s="643"/>
      <c r="AW21" s="643"/>
      <c r="AX21" s="643"/>
      <c r="AY21" s="643"/>
      <c r="AZ21" s="643"/>
      <c r="BA21" s="643"/>
      <c r="BB21" s="643"/>
      <c r="BC21" s="643"/>
      <c r="BD21" s="643"/>
      <c r="BE21" s="643"/>
      <c r="BF21" s="644"/>
      <c r="BG21" s="625">
        <v>45367</v>
      </c>
      <c r="BH21" s="626"/>
      <c r="BI21" s="626"/>
      <c r="BJ21" s="626"/>
      <c r="BK21" s="626"/>
      <c r="BL21" s="626"/>
      <c r="BM21" s="626"/>
      <c r="BN21" s="627"/>
      <c r="BO21" s="628">
        <v>0.1</v>
      </c>
      <c r="BP21" s="628"/>
      <c r="BQ21" s="628"/>
      <c r="BR21" s="628"/>
      <c r="BS21" s="634" t="s">
        <v>113</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260</v>
      </c>
      <c r="C22" s="623"/>
      <c r="D22" s="623"/>
      <c r="E22" s="623"/>
      <c r="F22" s="623"/>
      <c r="G22" s="623"/>
      <c r="H22" s="623"/>
      <c r="I22" s="623"/>
      <c r="J22" s="623"/>
      <c r="K22" s="623"/>
      <c r="L22" s="623"/>
      <c r="M22" s="623"/>
      <c r="N22" s="623"/>
      <c r="O22" s="623"/>
      <c r="P22" s="623"/>
      <c r="Q22" s="624"/>
      <c r="R22" s="625">
        <v>1015985</v>
      </c>
      <c r="S22" s="626"/>
      <c r="T22" s="626"/>
      <c r="U22" s="626"/>
      <c r="V22" s="626"/>
      <c r="W22" s="626"/>
      <c r="X22" s="626"/>
      <c r="Y22" s="627"/>
      <c r="Z22" s="628">
        <v>0.9</v>
      </c>
      <c r="AA22" s="628"/>
      <c r="AB22" s="628"/>
      <c r="AC22" s="628"/>
      <c r="AD22" s="629" t="s">
        <v>113</v>
      </c>
      <c r="AE22" s="629"/>
      <c r="AF22" s="629"/>
      <c r="AG22" s="629"/>
      <c r="AH22" s="629"/>
      <c r="AI22" s="629"/>
      <c r="AJ22" s="629"/>
      <c r="AK22" s="629"/>
      <c r="AL22" s="630" t="s">
        <v>113</v>
      </c>
      <c r="AM22" s="631"/>
      <c r="AN22" s="631"/>
      <c r="AO22" s="632"/>
      <c r="AP22" s="642" t="s">
        <v>261</v>
      </c>
      <c r="AQ22" s="643"/>
      <c r="AR22" s="643"/>
      <c r="AS22" s="643"/>
      <c r="AT22" s="643"/>
      <c r="AU22" s="643"/>
      <c r="AV22" s="643"/>
      <c r="AW22" s="643"/>
      <c r="AX22" s="643"/>
      <c r="AY22" s="643"/>
      <c r="AZ22" s="643"/>
      <c r="BA22" s="643"/>
      <c r="BB22" s="643"/>
      <c r="BC22" s="643"/>
      <c r="BD22" s="643"/>
      <c r="BE22" s="643"/>
      <c r="BF22" s="644"/>
      <c r="BG22" s="625" t="s">
        <v>113</v>
      </c>
      <c r="BH22" s="626"/>
      <c r="BI22" s="626"/>
      <c r="BJ22" s="626"/>
      <c r="BK22" s="626"/>
      <c r="BL22" s="626"/>
      <c r="BM22" s="626"/>
      <c r="BN22" s="627"/>
      <c r="BO22" s="628" t="s">
        <v>113</v>
      </c>
      <c r="BP22" s="628"/>
      <c r="BQ22" s="628"/>
      <c r="BR22" s="628"/>
      <c r="BS22" s="634" t="s">
        <v>113</v>
      </c>
      <c r="BT22" s="626"/>
      <c r="BU22" s="626"/>
      <c r="BV22" s="626"/>
      <c r="BW22" s="626"/>
      <c r="BX22" s="626"/>
      <c r="BY22" s="626"/>
      <c r="BZ22" s="626"/>
      <c r="CA22" s="626"/>
      <c r="CB22" s="635"/>
      <c r="CD22" s="607" t="s">
        <v>262</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263</v>
      </c>
      <c r="C23" s="623"/>
      <c r="D23" s="623"/>
      <c r="E23" s="623"/>
      <c r="F23" s="623"/>
      <c r="G23" s="623"/>
      <c r="H23" s="623"/>
      <c r="I23" s="623"/>
      <c r="J23" s="623"/>
      <c r="K23" s="623"/>
      <c r="L23" s="623"/>
      <c r="M23" s="623"/>
      <c r="N23" s="623"/>
      <c r="O23" s="623"/>
      <c r="P23" s="623"/>
      <c r="Q23" s="624"/>
      <c r="R23" s="625">
        <v>2425835</v>
      </c>
      <c r="S23" s="626"/>
      <c r="T23" s="626"/>
      <c r="U23" s="626"/>
      <c r="V23" s="626"/>
      <c r="W23" s="626"/>
      <c r="X23" s="626"/>
      <c r="Y23" s="627"/>
      <c r="Z23" s="628">
        <v>2.2000000000000002</v>
      </c>
      <c r="AA23" s="628"/>
      <c r="AB23" s="628"/>
      <c r="AC23" s="628"/>
      <c r="AD23" s="629">
        <v>276801</v>
      </c>
      <c r="AE23" s="629"/>
      <c r="AF23" s="629"/>
      <c r="AG23" s="629"/>
      <c r="AH23" s="629"/>
      <c r="AI23" s="629"/>
      <c r="AJ23" s="629"/>
      <c r="AK23" s="629"/>
      <c r="AL23" s="630">
        <v>0.4</v>
      </c>
      <c r="AM23" s="631"/>
      <c r="AN23" s="631"/>
      <c r="AO23" s="632"/>
      <c r="AP23" s="642" t="s">
        <v>264</v>
      </c>
      <c r="AQ23" s="643"/>
      <c r="AR23" s="643"/>
      <c r="AS23" s="643"/>
      <c r="AT23" s="643"/>
      <c r="AU23" s="643"/>
      <c r="AV23" s="643"/>
      <c r="AW23" s="643"/>
      <c r="AX23" s="643"/>
      <c r="AY23" s="643"/>
      <c r="AZ23" s="643"/>
      <c r="BA23" s="643"/>
      <c r="BB23" s="643"/>
      <c r="BC23" s="643"/>
      <c r="BD23" s="643"/>
      <c r="BE23" s="643"/>
      <c r="BF23" s="644"/>
      <c r="BG23" s="625">
        <v>2195239</v>
      </c>
      <c r="BH23" s="626"/>
      <c r="BI23" s="626"/>
      <c r="BJ23" s="626"/>
      <c r="BK23" s="626"/>
      <c r="BL23" s="626"/>
      <c r="BM23" s="626"/>
      <c r="BN23" s="627"/>
      <c r="BO23" s="628">
        <v>5.4</v>
      </c>
      <c r="BP23" s="628"/>
      <c r="BQ23" s="628"/>
      <c r="BR23" s="628"/>
      <c r="BS23" s="634" t="s">
        <v>113</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265</v>
      </c>
      <c r="CS23" s="608"/>
      <c r="CT23" s="608"/>
      <c r="CU23" s="608"/>
      <c r="CV23" s="608"/>
      <c r="CW23" s="608"/>
      <c r="CX23" s="608"/>
      <c r="CY23" s="609"/>
      <c r="CZ23" s="607" t="s">
        <v>266</v>
      </c>
      <c r="DA23" s="608"/>
      <c r="DB23" s="608"/>
      <c r="DC23" s="609"/>
      <c r="DD23" s="607" t="s">
        <v>267</v>
      </c>
      <c r="DE23" s="608"/>
      <c r="DF23" s="608"/>
      <c r="DG23" s="608"/>
      <c r="DH23" s="608"/>
      <c r="DI23" s="608"/>
      <c r="DJ23" s="608"/>
      <c r="DK23" s="609"/>
      <c r="DL23" s="648" t="s">
        <v>268</v>
      </c>
      <c r="DM23" s="649"/>
      <c r="DN23" s="649"/>
      <c r="DO23" s="649"/>
      <c r="DP23" s="649"/>
      <c r="DQ23" s="649"/>
      <c r="DR23" s="649"/>
      <c r="DS23" s="649"/>
      <c r="DT23" s="649"/>
      <c r="DU23" s="649"/>
      <c r="DV23" s="650"/>
      <c r="DW23" s="607" t="s">
        <v>269</v>
      </c>
      <c r="DX23" s="608"/>
      <c r="DY23" s="608"/>
      <c r="DZ23" s="608"/>
      <c r="EA23" s="608"/>
      <c r="EB23" s="608"/>
      <c r="EC23" s="609"/>
    </row>
    <row r="24" spans="2:133" ht="11.25" customHeight="1">
      <c r="B24" s="622" t="s">
        <v>270</v>
      </c>
      <c r="C24" s="623"/>
      <c r="D24" s="623"/>
      <c r="E24" s="623"/>
      <c r="F24" s="623"/>
      <c r="G24" s="623"/>
      <c r="H24" s="623"/>
      <c r="I24" s="623"/>
      <c r="J24" s="623"/>
      <c r="K24" s="623"/>
      <c r="L24" s="623"/>
      <c r="M24" s="623"/>
      <c r="N24" s="623"/>
      <c r="O24" s="623"/>
      <c r="P24" s="623"/>
      <c r="Q24" s="624"/>
      <c r="R24" s="625">
        <v>221346</v>
      </c>
      <c r="S24" s="626"/>
      <c r="T24" s="626"/>
      <c r="U24" s="626"/>
      <c r="V24" s="626"/>
      <c r="W24" s="626"/>
      <c r="X24" s="626"/>
      <c r="Y24" s="627"/>
      <c r="Z24" s="628">
        <v>0.2</v>
      </c>
      <c r="AA24" s="628"/>
      <c r="AB24" s="628"/>
      <c r="AC24" s="628"/>
      <c r="AD24" s="629" t="s">
        <v>113</v>
      </c>
      <c r="AE24" s="629"/>
      <c r="AF24" s="629"/>
      <c r="AG24" s="629"/>
      <c r="AH24" s="629"/>
      <c r="AI24" s="629"/>
      <c r="AJ24" s="629"/>
      <c r="AK24" s="629"/>
      <c r="AL24" s="630" t="s">
        <v>113</v>
      </c>
      <c r="AM24" s="631"/>
      <c r="AN24" s="631"/>
      <c r="AO24" s="632"/>
      <c r="AP24" s="642" t="s">
        <v>271</v>
      </c>
      <c r="AQ24" s="643"/>
      <c r="AR24" s="643"/>
      <c r="AS24" s="643"/>
      <c r="AT24" s="643"/>
      <c r="AU24" s="643"/>
      <c r="AV24" s="643"/>
      <c r="AW24" s="643"/>
      <c r="AX24" s="643"/>
      <c r="AY24" s="643"/>
      <c r="AZ24" s="643"/>
      <c r="BA24" s="643"/>
      <c r="BB24" s="643"/>
      <c r="BC24" s="643"/>
      <c r="BD24" s="643"/>
      <c r="BE24" s="643"/>
      <c r="BF24" s="644"/>
      <c r="BG24" s="625" t="s">
        <v>113</v>
      </c>
      <c r="BH24" s="626"/>
      <c r="BI24" s="626"/>
      <c r="BJ24" s="626"/>
      <c r="BK24" s="626"/>
      <c r="BL24" s="626"/>
      <c r="BM24" s="626"/>
      <c r="BN24" s="627"/>
      <c r="BO24" s="628" t="s">
        <v>113</v>
      </c>
      <c r="BP24" s="628"/>
      <c r="BQ24" s="628"/>
      <c r="BR24" s="628"/>
      <c r="BS24" s="634" t="s">
        <v>113</v>
      </c>
      <c r="BT24" s="626"/>
      <c r="BU24" s="626"/>
      <c r="BV24" s="626"/>
      <c r="BW24" s="626"/>
      <c r="BX24" s="626"/>
      <c r="BY24" s="626"/>
      <c r="BZ24" s="626"/>
      <c r="CA24" s="626"/>
      <c r="CB24" s="635"/>
      <c r="CD24" s="636" t="s">
        <v>272</v>
      </c>
      <c r="CE24" s="637"/>
      <c r="CF24" s="637"/>
      <c r="CG24" s="637"/>
      <c r="CH24" s="637"/>
      <c r="CI24" s="637"/>
      <c r="CJ24" s="637"/>
      <c r="CK24" s="637"/>
      <c r="CL24" s="637"/>
      <c r="CM24" s="637"/>
      <c r="CN24" s="637"/>
      <c r="CO24" s="637"/>
      <c r="CP24" s="637"/>
      <c r="CQ24" s="638"/>
      <c r="CR24" s="614">
        <v>52745474</v>
      </c>
      <c r="CS24" s="615"/>
      <c r="CT24" s="615"/>
      <c r="CU24" s="615"/>
      <c r="CV24" s="615"/>
      <c r="CW24" s="615"/>
      <c r="CX24" s="615"/>
      <c r="CY24" s="616"/>
      <c r="CZ24" s="652">
        <v>48.1</v>
      </c>
      <c r="DA24" s="653"/>
      <c r="DB24" s="653"/>
      <c r="DC24" s="654"/>
      <c r="DD24" s="651">
        <v>34574994</v>
      </c>
      <c r="DE24" s="615"/>
      <c r="DF24" s="615"/>
      <c r="DG24" s="615"/>
      <c r="DH24" s="615"/>
      <c r="DI24" s="615"/>
      <c r="DJ24" s="615"/>
      <c r="DK24" s="616"/>
      <c r="DL24" s="651">
        <v>34512418</v>
      </c>
      <c r="DM24" s="615"/>
      <c r="DN24" s="615"/>
      <c r="DO24" s="615"/>
      <c r="DP24" s="615"/>
      <c r="DQ24" s="615"/>
      <c r="DR24" s="615"/>
      <c r="DS24" s="615"/>
      <c r="DT24" s="615"/>
      <c r="DU24" s="615"/>
      <c r="DV24" s="616"/>
      <c r="DW24" s="619">
        <v>51.3</v>
      </c>
      <c r="DX24" s="620"/>
      <c r="DY24" s="620"/>
      <c r="DZ24" s="620"/>
      <c r="EA24" s="620"/>
      <c r="EB24" s="620"/>
      <c r="EC24" s="621"/>
    </row>
    <row r="25" spans="2:133" ht="11.25" customHeight="1">
      <c r="B25" s="622" t="s">
        <v>273</v>
      </c>
      <c r="C25" s="623"/>
      <c r="D25" s="623"/>
      <c r="E25" s="623"/>
      <c r="F25" s="623"/>
      <c r="G25" s="623"/>
      <c r="H25" s="623"/>
      <c r="I25" s="623"/>
      <c r="J25" s="623"/>
      <c r="K25" s="623"/>
      <c r="L25" s="623"/>
      <c r="M25" s="623"/>
      <c r="N25" s="623"/>
      <c r="O25" s="623"/>
      <c r="P25" s="623"/>
      <c r="Q25" s="624"/>
      <c r="R25" s="625">
        <v>14248176</v>
      </c>
      <c r="S25" s="626"/>
      <c r="T25" s="626"/>
      <c r="U25" s="626"/>
      <c r="V25" s="626"/>
      <c r="W25" s="626"/>
      <c r="X25" s="626"/>
      <c r="Y25" s="627"/>
      <c r="Z25" s="628">
        <v>12.9</v>
      </c>
      <c r="AA25" s="628"/>
      <c r="AB25" s="628"/>
      <c r="AC25" s="628"/>
      <c r="AD25" s="629" t="s">
        <v>113</v>
      </c>
      <c r="AE25" s="629"/>
      <c r="AF25" s="629"/>
      <c r="AG25" s="629"/>
      <c r="AH25" s="629"/>
      <c r="AI25" s="629"/>
      <c r="AJ25" s="629"/>
      <c r="AK25" s="629"/>
      <c r="AL25" s="630" t="s">
        <v>113</v>
      </c>
      <c r="AM25" s="631"/>
      <c r="AN25" s="631"/>
      <c r="AO25" s="632"/>
      <c r="AP25" s="642" t="s">
        <v>274</v>
      </c>
      <c r="AQ25" s="643"/>
      <c r="AR25" s="643"/>
      <c r="AS25" s="643"/>
      <c r="AT25" s="643"/>
      <c r="AU25" s="643"/>
      <c r="AV25" s="643"/>
      <c r="AW25" s="643"/>
      <c r="AX25" s="643"/>
      <c r="AY25" s="643"/>
      <c r="AZ25" s="643"/>
      <c r="BA25" s="643"/>
      <c r="BB25" s="643"/>
      <c r="BC25" s="643"/>
      <c r="BD25" s="643"/>
      <c r="BE25" s="643"/>
      <c r="BF25" s="644"/>
      <c r="BG25" s="625" t="s">
        <v>113</v>
      </c>
      <c r="BH25" s="626"/>
      <c r="BI25" s="626"/>
      <c r="BJ25" s="626"/>
      <c r="BK25" s="626"/>
      <c r="BL25" s="626"/>
      <c r="BM25" s="626"/>
      <c r="BN25" s="627"/>
      <c r="BO25" s="628" t="s">
        <v>113</v>
      </c>
      <c r="BP25" s="628"/>
      <c r="BQ25" s="628"/>
      <c r="BR25" s="628"/>
      <c r="BS25" s="634" t="s">
        <v>113</v>
      </c>
      <c r="BT25" s="626"/>
      <c r="BU25" s="626"/>
      <c r="BV25" s="626"/>
      <c r="BW25" s="626"/>
      <c r="BX25" s="626"/>
      <c r="BY25" s="626"/>
      <c r="BZ25" s="626"/>
      <c r="CA25" s="626"/>
      <c r="CB25" s="635"/>
      <c r="CD25" s="639" t="s">
        <v>275</v>
      </c>
      <c r="CE25" s="640"/>
      <c r="CF25" s="640"/>
      <c r="CG25" s="640"/>
      <c r="CH25" s="640"/>
      <c r="CI25" s="640"/>
      <c r="CJ25" s="640"/>
      <c r="CK25" s="640"/>
      <c r="CL25" s="640"/>
      <c r="CM25" s="640"/>
      <c r="CN25" s="640"/>
      <c r="CO25" s="640"/>
      <c r="CP25" s="640"/>
      <c r="CQ25" s="641"/>
      <c r="CR25" s="625">
        <v>19615129</v>
      </c>
      <c r="CS25" s="657"/>
      <c r="CT25" s="657"/>
      <c r="CU25" s="657"/>
      <c r="CV25" s="657"/>
      <c r="CW25" s="657"/>
      <c r="CX25" s="657"/>
      <c r="CY25" s="658"/>
      <c r="CZ25" s="659">
        <v>17.899999999999999</v>
      </c>
      <c r="DA25" s="660"/>
      <c r="DB25" s="660"/>
      <c r="DC25" s="661"/>
      <c r="DD25" s="634">
        <v>18371190</v>
      </c>
      <c r="DE25" s="657"/>
      <c r="DF25" s="657"/>
      <c r="DG25" s="657"/>
      <c r="DH25" s="657"/>
      <c r="DI25" s="657"/>
      <c r="DJ25" s="657"/>
      <c r="DK25" s="658"/>
      <c r="DL25" s="634">
        <v>18357465</v>
      </c>
      <c r="DM25" s="657"/>
      <c r="DN25" s="657"/>
      <c r="DO25" s="657"/>
      <c r="DP25" s="657"/>
      <c r="DQ25" s="657"/>
      <c r="DR25" s="657"/>
      <c r="DS25" s="657"/>
      <c r="DT25" s="657"/>
      <c r="DU25" s="657"/>
      <c r="DV25" s="658"/>
      <c r="DW25" s="630">
        <v>27.3</v>
      </c>
      <c r="DX25" s="655"/>
      <c r="DY25" s="655"/>
      <c r="DZ25" s="655"/>
      <c r="EA25" s="655"/>
      <c r="EB25" s="655"/>
      <c r="EC25" s="656"/>
    </row>
    <row r="26" spans="2:133" ht="11.25" customHeight="1">
      <c r="B26" s="662" t="s">
        <v>276</v>
      </c>
      <c r="C26" s="663"/>
      <c r="D26" s="663"/>
      <c r="E26" s="663"/>
      <c r="F26" s="663"/>
      <c r="G26" s="663"/>
      <c r="H26" s="663"/>
      <c r="I26" s="663"/>
      <c r="J26" s="663"/>
      <c r="K26" s="663"/>
      <c r="L26" s="663"/>
      <c r="M26" s="663"/>
      <c r="N26" s="663"/>
      <c r="O26" s="663"/>
      <c r="P26" s="663"/>
      <c r="Q26" s="664"/>
      <c r="R26" s="625">
        <v>46413</v>
      </c>
      <c r="S26" s="626"/>
      <c r="T26" s="626"/>
      <c r="U26" s="626"/>
      <c r="V26" s="626"/>
      <c r="W26" s="626"/>
      <c r="X26" s="626"/>
      <c r="Y26" s="627"/>
      <c r="Z26" s="628">
        <v>0</v>
      </c>
      <c r="AA26" s="628"/>
      <c r="AB26" s="628"/>
      <c r="AC26" s="628"/>
      <c r="AD26" s="629">
        <v>46413</v>
      </c>
      <c r="AE26" s="629"/>
      <c r="AF26" s="629"/>
      <c r="AG26" s="629"/>
      <c r="AH26" s="629"/>
      <c r="AI26" s="629"/>
      <c r="AJ26" s="629"/>
      <c r="AK26" s="629"/>
      <c r="AL26" s="630">
        <v>0.1</v>
      </c>
      <c r="AM26" s="631"/>
      <c r="AN26" s="631"/>
      <c r="AO26" s="632"/>
      <c r="AP26" s="642" t="s">
        <v>277</v>
      </c>
      <c r="AQ26" s="665"/>
      <c r="AR26" s="665"/>
      <c r="AS26" s="665"/>
      <c r="AT26" s="665"/>
      <c r="AU26" s="665"/>
      <c r="AV26" s="665"/>
      <c r="AW26" s="665"/>
      <c r="AX26" s="665"/>
      <c r="AY26" s="665"/>
      <c r="AZ26" s="665"/>
      <c r="BA26" s="665"/>
      <c r="BB26" s="665"/>
      <c r="BC26" s="665"/>
      <c r="BD26" s="665"/>
      <c r="BE26" s="665"/>
      <c r="BF26" s="644"/>
      <c r="BG26" s="625" t="s">
        <v>113</v>
      </c>
      <c r="BH26" s="626"/>
      <c r="BI26" s="626"/>
      <c r="BJ26" s="626"/>
      <c r="BK26" s="626"/>
      <c r="BL26" s="626"/>
      <c r="BM26" s="626"/>
      <c r="BN26" s="627"/>
      <c r="BO26" s="628" t="s">
        <v>113</v>
      </c>
      <c r="BP26" s="628"/>
      <c r="BQ26" s="628"/>
      <c r="BR26" s="628"/>
      <c r="BS26" s="634" t="s">
        <v>113</v>
      </c>
      <c r="BT26" s="626"/>
      <c r="BU26" s="626"/>
      <c r="BV26" s="626"/>
      <c r="BW26" s="626"/>
      <c r="BX26" s="626"/>
      <c r="BY26" s="626"/>
      <c r="BZ26" s="626"/>
      <c r="CA26" s="626"/>
      <c r="CB26" s="635"/>
      <c r="CD26" s="639" t="s">
        <v>278</v>
      </c>
      <c r="CE26" s="640"/>
      <c r="CF26" s="640"/>
      <c r="CG26" s="640"/>
      <c r="CH26" s="640"/>
      <c r="CI26" s="640"/>
      <c r="CJ26" s="640"/>
      <c r="CK26" s="640"/>
      <c r="CL26" s="640"/>
      <c r="CM26" s="640"/>
      <c r="CN26" s="640"/>
      <c r="CO26" s="640"/>
      <c r="CP26" s="640"/>
      <c r="CQ26" s="641"/>
      <c r="CR26" s="625">
        <v>13891123</v>
      </c>
      <c r="CS26" s="626"/>
      <c r="CT26" s="626"/>
      <c r="CU26" s="626"/>
      <c r="CV26" s="626"/>
      <c r="CW26" s="626"/>
      <c r="CX26" s="626"/>
      <c r="CY26" s="627"/>
      <c r="CZ26" s="659">
        <v>12.7</v>
      </c>
      <c r="DA26" s="660"/>
      <c r="DB26" s="660"/>
      <c r="DC26" s="661"/>
      <c r="DD26" s="634">
        <v>12722712</v>
      </c>
      <c r="DE26" s="626"/>
      <c r="DF26" s="626"/>
      <c r="DG26" s="626"/>
      <c r="DH26" s="626"/>
      <c r="DI26" s="626"/>
      <c r="DJ26" s="626"/>
      <c r="DK26" s="627"/>
      <c r="DL26" s="634" t="s">
        <v>279</v>
      </c>
      <c r="DM26" s="626"/>
      <c r="DN26" s="626"/>
      <c r="DO26" s="626"/>
      <c r="DP26" s="626"/>
      <c r="DQ26" s="626"/>
      <c r="DR26" s="626"/>
      <c r="DS26" s="626"/>
      <c r="DT26" s="626"/>
      <c r="DU26" s="626"/>
      <c r="DV26" s="627"/>
      <c r="DW26" s="630" t="s">
        <v>279</v>
      </c>
      <c r="DX26" s="655"/>
      <c r="DY26" s="655"/>
      <c r="DZ26" s="655"/>
      <c r="EA26" s="655"/>
      <c r="EB26" s="655"/>
      <c r="EC26" s="656"/>
    </row>
    <row r="27" spans="2:133" ht="11.25" customHeight="1">
      <c r="B27" s="622" t="s">
        <v>280</v>
      </c>
      <c r="C27" s="623"/>
      <c r="D27" s="623"/>
      <c r="E27" s="623"/>
      <c r="F27" s="623"/>
      <c r="G27" s="623"/>
      <c r="H27" s="623"/>
      <c r="I27" s="623"/>
      <c r="J27" s="623"/>
      <c r="K27" s="623"/>
      <c r="L27" s="623"/>
      <c r="M27" s="623"/>
      <c r="N27" s="623"/>
      <c r="O27" s="623"/>
      <c r="P27" s="623"/>
      <c r="Q27" s="624"/>
      <c r="R27" s="625">
        <v>7063119</v>
      </c>
      <c r="S27" s="626"/>
      <c r="T27" s="626"/>
      <c r="U27" s="626"/>
      <c r="V27" s="626"/>
      <c r="W27" s="626"/>
      <c r="X27" s="626"/>
      <c r="Y27" s="627"/>
      <c r="Z27" s="628">
        <v>6.4</v>
      </c>
      <c r="AA27" s="628"/>
      <c r="AB27" s="628"/>
      <c r="AC27" s="628"/>
      <c r="AD27" s="629" t="s">
        <v>113</v>
      </c>
      <c r="AE27" s="629"/>
      <c r="AF27" s="629"/>
      <c r="AG27" s="629"/>
      <c r="AH27" s="629"/>
      <c r="AI27" s="629"/>
      <c r="AJ27" s="629"/>
      <c r="AK27" s="629"/>
      <c r="AL27" s="630" t="s">
        <v>113</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40892150</v>
      </c>
      <c r="BH27" s="626"/>
      <c r="BI27" s="626"/>
      <c r="BJ27" s="626"/>
      <c r="BK27" s="626"/>
      <c r="BL27" s="626"/>
      <c r="BM27" s="626"/>
      <c r="BN27" s="627"/>
      <c r="BO27" s="628">
        <v>100</v>
      </c>
      <c r="BP27" s="628"/>
      <c r="BQ27" s="628"/>
      <c r="BR27" s="628"/>
      <c r="BS27" s="634">
        <v>220813</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23322521</v>
      </c>
      <c r="CS27" s="657"/>
      <c r="CT27" s="657"/>
      <c r="CU27" s="657"/>
      <c r="CV27" s="657"/>
      <c r="CW27" s="657"/>
      <c r="CX27" s="657"/>
      <c r="CY27" s="658"/>
      <c r="CZ27" s="659">
        <v>21.3</v>
      </c>
      <c r="DA27" s="660"/>
      <c r="DB27" s="660"/>
      <c r="DC27" s="661"/>
      <c r="DD27" s="634">
        <v>6516326</v>
      </c>
      <c r="DE27" s="657"/>
      <c r="DF27" s="657"/>
      <c r="DG27" s="657"/>
      <c r="DH27" s="657"/>
      <c r="DI27" s="657"/>
      <c r="DJ27" s="657"/>
      <c r="DK27" s="658"/>
      <c r="DL27" s="634">
        <v>6467475</v>
      </c>
      <c r="DM27" s="657"/>
      <c r="DN27" s="657"/>
      <c r="DO27" s="657"/>
      <c r="DP27" s="657"/>
      <c r="DQ27" s="657"/>
      <c r="DR27" s="657"/>
      <c r="DS27" s="657"/>
      <c r="DT27" s="657"/>
      <c r="DU27" s="657"/>
      <c r="DV27" s="658"/>
      <c r="DW27" s="630">
        <v>9.6</v>
      </c>
      <c r="DX27" s="655"/>
      <c r="DY27" s="655"/>
      <c r="DZ27" s="655"/>
      <c r="EA27" s="655"/>
      <c r="EB27" s="655"/>
      <c r="EC27" s="656"/>
    </row>
    <row r="28" spans="2:133" ht="11.25" customHeight="1">
      <c r="B28" s="622" t="s">
        <v>283</v>
      </c>
      <c r="C28" s="623"/>
      <c r="D28" s="623"/>
      <c r="E28" s="623"/>
      <c r="F28" s="623"/>
      <c r="G28" s="623"/>
      <c r="H28" s="623"/>
      <c r="I28" s="623"/>
      <c r="J28" s="623"/>
      <c r="K28" s="623"/>
      <c r="L28" s="623"/>
      <c r="M28" s="623"/>
      <c r="N28" s="623"/>
      <c r="O28" s="623"/>
      <c r="P28" s="623"/>
      <c r="Q28" s="624"/>
      <c r="R28" s="625">
        <v>211519</v>
      </c>
      <c r="S28" s="626"/>
      <c r="T28" s="626"/>
      <c r="U28" s="626"/>
      <c r="V28" s="626"/>
      <c r="W28" s="626"/>
      <c r="X28" s="626"/>
      <c r="Y28" s="627"/>
      <c r="Z28" s="628">
        <v>0.2</v>
      </c>
      <c r="AA28" s="628"/>
      <c r="AB28" s="628"/>
      <c r="AC28" s="628"/>
      <c r="AD28" s="629">
        <v>88093</v>
      </c>
      <c r="AE28" s="629"/>
      <c r="AF28" s="629"/>
      <c r="AG28" s="629"/>
      <c r="AH28" s="629"/>
      <c r="AI28" s="629"/>
      <c r="AJ28" s="629"/>
      <c r="AK28" s="629"/>
      <c r="AL28" s="630">
        <v>0.1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9807824</v>
      </c>
      <c r="CS28" s="626"/>
      <c r="CT28" s="626"/>
      <c r="CU28" s="626"/>
      <c r="CV28" s="626"/>
      <c r="CW28" s="626"/>
      <c r="CX28" s="626"/>
      <c r="CY28" s="627"/>
      <c r="CZ28" s="659">
        <v>9</v>
      </c>
      <c r="DA28" s="660"/>
      <c r="DB28" s="660"/>
      <c r="DC28" s="661"/>
      <c r="DD28" s="634">
        <v>9687478</v>
      </c>
      <c r="DE28" s="626"/>
      <c r="DF28" s="626"/>
      <c r="DG28" s="626"/>
      <c r="DH28" s="626"/>
      <c r="DI28" s="626"/>
      <c r="DJ28" s="626"/>
      <c r="DK28" s="627"/>
      <c r="DL28" s="634">
        <v>9687478</v>
      </c>
      <c r="DM28" s="626"/>
      <c r="DN28" s="626"/>
      <c r="DO28" s="626"/>
      <c r="DP28" s="626"/>
      <c r="DQ28" s="626"/>
      <c r="DR28" s="626"/>
      <c r="DS28" s="626"/>
      <c r="DT28" s="626"/>
      <c r="DU28" s="626"/>
      <c r="DV28" s="627"/>
      <c r="DW28" s="630">
        <v>14.4</v>
      </c>
      <c r="DX28" s="655"/>
      <c r="DY28" s="655"/>
      <c r="DZ28" s="655"/>
      <c r="EA28" s="655"/>
      <c r="EB28" s="655"/>
      <c r="EC28" s="656"/>
    </row>
    <row r="29" spans="2:133" ht="11.25" customHeight="1">
      <c r="B29" s="622" t="s">
        <v>285</v>
      </c>
      <c r="C29" s="623"/>
      <c r="D29" s="623"/>
      <c r="E29" s="623"/>
      <c r="F29" s="623"/>
      <c r="G29" s="623"/>
      <c r="H29" s="623"/>
      <c r="I29" s="623"/>
      <c r="J29" s="623"/>
      <c r="K29" s="623"/>
      <c r="L29" s="623"/>
      <c r="M29" s="623"/>
      <c r="N29" s="623"/>
      <c r="O29" s="623"/>
      <c r="P29" s="623"/>
      <c r="Q29" s="624"/>
      <c r="R29" s="625">
        <v>19714</v>
      </c>
      <c r="S29" s="626"/>
      <c r="T29" s="626"/>
      <c r="U29" s="626"/>
      <c r="V29" s="626"/>
      <c r="W29" s="626"/>
      <c r="X29" s="626"/>
      <c r="Y29" s="627"/>
      <c r="Z29" s="628">
        <v>0</v>
      </c>
      <c r="AA29" s="628"/>
      <c r="AB29" s="628"/>
      <c r="AC29" s="628"/>
      <c r="AD29" s="629" t="s">
        <v>113</v>
      </c>
      <c r="AE29" s="629"/>
      <c r="AF29" s="629"/>
      <c r="AG29" s="629"/>
      <c r="AH29" s="629"/>
      <c r="AI29" s="629"/>
      <c r="AJ29" s="629"/>
      <c r="AK29" s="629"/>
      <c r="AL29" s="630" t="s">
        <v>113</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58</v>
      </c>
      <c r="CG29" s="640"/>
      <c r="CH29" s="640"/>
      <c r="CI29" s="640"/>
      <c r="CJ29" s="640"/>
      <c r="CK29" s="640"/>
      <c r="CL29" s="640"/>
      <c r="CM29" s="640"/>
      <c r="CN29" s="640"/>
      <c r="CO29" s="640"/>
      <c r="CP29" s="640"/>
      <c r="CQ29" s="641"/>
      <c r="CR29" s="625">
        <v>9807808</v>
      </c>
      <c r="CS29" s="657"/>
      <c r="CT29" s="657"/>
      <c r="CU29" s="657"/>
      <c r="CV29" s="657"/>
      <c r="CW29" s="657"/>
      <c r="CX29" s="657"/>
      <c r="CY29" s="658"/>
      <c r="CZ29" s="659">
        <v>9</v>
      </c>
      <c r="DA29" s="660"/>
      <c r="DB29" s="660"/>
      <c r="DC29" s="661"/>
      <c r="DD29" s="634">
        <v>9687462</v>
      </c>
      <c r="DE29" s="657"/>
      <c r="DF29" s="657"/>
      <c r="DG29" s="657"/>
      <c r="DH29" s="657"/>
      <c r="DI29" s="657"/>
      <c r="DJ29" s="657"/>
      <c r="DK29" s="658"/>
      <c r="DL29" s="634">
        <v>9687462</v>
      </c>
      <c r="DM29" s="657"/>
      <c r="DN29" s="657"/>
      <c r="DO29" s="657"/>
      <c r="DP29" s="657"/>
      <c r="DQ29" s="657"/>
      <c r="DR29" s="657"/>
      <c r="DS29" s="657"/>
      <c r="DT29" s="657"/>
      <c r="DU29" s="657"/>
      <c r="DV29" s="658"/>
      <c r="DW29" s="630">
        <v>14.4</v>
      </c>
      <c r="DX29" s="655"/>
      <c r="DY29" s="655"/>
      <c r="DZ29" s="655"/>
      <c r="EA29" s="655"/>
      <c r="EB29" s="655"/>
      <c r="EC29" s="656"/>
    </row>
    <row r="30" spans="2:133" ht="11.25" customHeight="1">
      <c r="B30" s="622" t="s">
        <v>289</v>
      </c>
      <c r="C30" s="623"/>
      <c r="D30" s="623"/>
      <c r="E30" s="623"/>
      <c r="F30" s="623"/>
      <c r="G30" s="623"/>
      <c r="H30" s="623"/>
      <c r="I30" s="623"/>
      <c r="J30" s="623"/>
      <c r="K30" s="623"/>
      <c r="L30" s="623"/>
      <c r="M30" s="623"/>
      <c r="N30" s="623"/>
      <c r="O30" s="623"/>
      <c r="P30" s="623"/>
      <c r="Q30" s="624"/>
      <c r="R30" s="625">
        <v>2804986</v>
      </c>
      <c r="S30" s="626"/>
      <c r="T30" s="626"/>
      <c r="U30" s="626"/>
      <c r="V30" s="626"/>
      <c r="W30" s="626"/>
      <c r="X30" s="626"/>
      <c r="Y30" s="627"/>
      <c r="Z30" s="628">
        <v>2.5</v>
      </c>
      <c r="AA30" s="628"/>
      <c r="AB30" s="628"/>
      <c r="AC30" s="628"/>
      <c r="AD30" s="629" t="s">
        <v>113</v>
      </c>
      <c r="AE30" s="629"/>
      <c r="AF30" s="629"/>
      <c r="AG30" s="629"/>
      <c r="AH30" s="629"/>
      <c r="AI30" s="629"/>
      <c r="AJ30" s="629"/>
      <c r="AK30" s="629"/>
      <c r="AL30" s="630" t="s">
        <v>113</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99.2</v>
      </c>
      <c r="BH30" s="684"/>
      <c r="BI30" s="684"/>
      <c r="BJ30" s="684"/>
      <c r="BK30" s="684"/>
      <c r="BL30" s="684"/>
      <c r="BM30" s="620">
        <v>96.5</v>
      </c>
      <c r="BN30" s="684"/>
      <c r="BO30" s="684"/>
      <c r="BP30" s="684"/>
      <c r="BQ30" s="685"/>
      <c r="BR30" s="683">
        <v>99.1</v>
      </c>
      <c r="BS30" s="684"/>
      <c r="BT30" s="684"/>
      <c r="BU30" s="684"/>
      <c r="BV30" s="684"/>
      <c r="BW30" s="684"/>
      <c r="BX30" s="620">
        <v>95.4</v>
      </c>
      <c r="BY30" s="684"/>
      <c r="BZ30" s="684"/>
      <c r="CA30" s="684"/>
      <c r="CB30" s="685"/>
      <c r="CD30" s="688"/>
      <c r="CE30" s="689"/>
      <c r="CF30" s="639" t="s">
        <v>292</v>
      </c>
      <c r="CG30" s="640"/>
      <c r="CH30" s="640"/>
      <c r="CI30" s="640"/>
      <c r="CJ30" s="640"/>
      <c r="CK30" s="640"/>
      <c r="CL30" s="640"/>
      <c r="CM30" s="640"/>
      <c r="CN30" s="640"/>
      <c r="CO30" s="640"/>
      <c r="CP30" s="640"/>
      <c r="CQ30" s="641"/>
      <c r="CR30" s="625">
        <v>9020924</v>
      </c>
      <c r="CS30" s="626"/>
      <c r="CT30" s="626"/>
      <c r="CU30" s="626"/>
      <c r="CV30" s="626"/>
      <c r="CW30" s="626"/>
      <c r="CX30" s="626"/>
      <c r="CY30" s="627"/>
      <c r="CZ30" s="659">
        <v>8.1999999999999993</v>
      </c>
      <c r="DA30" s="660"/>
      <c r="DB30" s="660"/>
      <c r="DC30" s="661"/>
      <c r="DD30" s="634">
        <v>8903111</v>
      </c>
      <c r="DE30" s="626"/>
      <c r="DF30" s="626"/>
      <c r="DG30" s="626"/>
      <c r="DH30" s="626"/>
      <c r="DI30" s="626"/>
      <c r="DJ30" s="626"/>
      <c r="DK30" s="627"/>
      <c r="DL30" s="634">
        <v>8903111</v>
      </c>
      <c r="DM30" s="626"/>
      <c r="DN30" s="626"/>
      <c r="DO30" s="626"/>
      <c r="DP30" s="626"/>
      <c r="DQ30" s="626"/>
      <c r="DR30" s="626"/>
      <c r="DS30" s="626"/>
      <c r="DT30" s="626"/>
      <c r="DU30" s="626"/>
      <c r="DV30" s="627"/>
      <c r="DW30" s="630">
        <v>13.2</v>
      </c>
      <c r="DX30" s="655"/>
      <c r="DY30" s="655"/>
      <c r="DZ30" s="655"/>
      <c r="EA30" s="655"/>
      <c r="EB30" s="655"/>
      <c r="EC30" s="656"/>
    </row>
    <row r="31" spans="2:133" ht="11.25" customHeight="1">
      <c r="B31" s="622" t="s">
        <v>293</v>
      </c>
      <c r="C31" s="623"/>
      <c r="D31" s="623"/>
      <c r="E31" s="623"/>
      <c r="F31" s="623"/>
      <c r="G31" s="623"/>
      <c r="H31" s="623"/>
      <c r="I31" s="623"/>
      <c r="J31" s="623"/>
      <c r="K31" s="623"/>
      <c r="L31" s="623"/>
      <c r="M31" s="623"/>
      <c r="N31" s="623"/>
      <c r="O31" s="623"/>
      <c r="P31" s="623"/>
      <c r="Q31" s="624"/>
      <c r="R31" s="625">
        <v>1031878</v>
      </c>
      <c r="S31" s="626"/>
      <c r="T31" s="626"/>
      <c r="U31" s="626"/>
      <c r="V31" s="626"/>
      <c r="W31" s="626"/>
      <c r="X31" s="626"/>
      <c r="Y31" s="627"/>
      <c r="Z31" s="628">
        <v>0.9</v>
      </c>
      <c r="AA31" s="628"/>
      <c r="AB31" s="628"/>
      <c r="AC31" s="628"/>
      <c r="AD31" s="629" t="s">
        <v>113</v>
      </c>
      <c r="AE31" s="629"/>
      <c r="AF31" s="629"/>
      <c r="AG31" s="629"/>
      <c r="AH31" s="629"/>
      <c r="AI31" s="629"/>
      <c r="AJ31" s="629"/>
      <c r="AK31" s="629"/>
      <c r="AL31" s="630" t="s">
        <v>113</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99.4</v>
      </c>
      <c r="BH31" s="657"/>
      <c r="BI31" s="657"/>
      <c r="BJ31" s="657"/>
      <c r="BK31" s="657"/>
      <c r="BL31" s="657"/>
      <c r="BM31" s="631">
        <v>97.4</v>
      </c>
      <c r="BN31" s="681"/>
      <c r="BO31" s="681"/>
      <c r="BP31" s="681"/>
      <c r="BQ31" s="682"/>
      <c r="BR31" s="680">
        <v>99.3</v>
      </c>
      <c r="BS31" s="657"/>
      <c r="BT31" s="657"/>
      <c r="BU31" s="657"/>
      <c r="BV31" s="657"/>
      <c r="BW31" s="657"/>
      <c r="BX31" s="631">
        <v>96.9</v>
      </c>
      <c r="BY31" s="681"/>
      <c r="BZ31" s="681"/>
      <c r="CA31" s="681"/>
      <c r="CB31" s="682"/>
      <c r="CD31" s="688"/>
      <c r="CE31" s="689"/>
      <c r="CF31" s="639" t="s">
        <v>296</v>
      </c>
      <c r="CG31" s="640"/>
      <c r="CH31" s="640"/>
      <c r="CI31" s="640"/>
      <c r="CJ31" s="640"/>
      <c r="CK31" s="640"/>
      <c r="CL31" s="640"/>
      <c r="CM31" s="640"/>
      <c r="CN31" s="640"/>
      <c r="CO31" s="640"/>
      <c r="CP31" s="640"/>
      <c r="CQ31" s="641"/>
      <c r="CR31" s="625">
        <v>786884</v>
      </c>
      <c r="CS31" s="657"/>
      <c r="CT31" s="657"/>
      <c r="CU31" s="657"/>
      <c r="CV31" s="657"/>
      <c r="CW31" s="657"/>
      <c r="CX31" s="657"/>
      <c r="CY31" s="658"/>
      <c r="CZ31" s="659">
        <v>0.7</v>
      </c>
      <c r="DA31" s="660"/>
      <c r="DB31" s="660"/>
      <c r="DC31" s="661"/>
      <c r="DD31" s="634">
        <v>784351</v>
      </c>
      <c r="DE31" s="657"/>
      <c r="DF31" s="657"/>
      <c r="DG31" s="657"/>
      <c r="DH31" s="657"/>
      <c r="DI31" s="657"/>
      <c r="DJ31" s="657"/>
      <c r="DK31" s="658"/>
      <c r="DL31" s="634">
        <v>784351</v>
      </c>
      <c r="DM31" s="657"/>
      <c r="DN31" s="657"/>
      <c r="DO31" s="657"/>
      <c r="DP31" s="657"/>
      <c r="DQ31" s="657"/>
      <c r="DR31" s="657"/>
      <c r="DS31" s="657"/>
      <c r="DT31" s="657"/>
      <c r="DU31" s="657"/>
      <c r="DV31" s="658"/>
      <c r="DW31" s="630">
        <v>1.2</v>
      </c>
      <c r="DX31" s="655"/>
      <c r="DY31" s="655"/>
      <c r="DZ31" s="655"/>
      <c r="EA31" s="655"/>
      <c r="EB31" s="655"/>
      <c r="EC31" s="656"/>
    </row>
    <row r="32" spans="2:133" ht="11.25" customHeight="1">
      <c r="B32" s="622" t="s">
        <v>297</v>
      </c>
      <c r="C32" s="623"/>
      <c r="D32" s="623"/>
      <c r="E32" s="623"/>
      <c r="F32" s="623"/>
      <c r="G32" s="623"/>
      <c r="H32" s="623"/>
      <c r="I32" s="623"/>
      <c r="J32" s="623"/>
      <c r="K32" s="623"/>
      <c r="L32" s="623"/>
      <c r="M32" s="623"/>
      <c r="N32" s="623"/>
      <c r="O32" s="623"/>
      <c r="P32" s="623"/>
      <c r="Q32" s="624"/>
      <c r="R32" s="625">
        <v>1528437</v>
      </c>
      <c r="S32" s="626"/>
      <c r="T32" s="626"/>
      <c r="U32" s="626"/>
      <c r="V32" s="626"/>
      <c r="W32" s="626"/>
      <c r="X32" s="626"/>
      <c r="Y32" s="627"/>
      <c r="Z32" s="628">
        <v>1.4</v>
      </c>
      <c r="AA32" s="628"/>
      <c r="AB32" s="628"/>
      <c r="AC32" s="628"/>
      <c r="AD32" s="629">
        <v>155680</v>
      </c>
      <c r="AE32" s="629"/>
      <c r="AF32" s="629"/>
      <c r="AG32" s="629"/>
      <c r="AH32" s="629"/>
      <c r="AI32" s="629"/>
      <c r="AJ32" s="629"/>
      <c r="AK32" s="629"/>
      <c r="AL32" s="630">
        <v>0.2</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98.9</v>
      </c>
      <c r="BH32" s="693"/>
      <c r="BI32" s="693"/>
      <c r="BJ32" s="693"/>
      <c r="BK32" s="693"/>
      <c r="BL32" s="693"/>
      <c r="BM32" s="694">
        <v>95.5</v>
      </c>
      <c r="BN32" s="693"/>
      <c r="BO32" s="693"/>
      <c r="BP32" s="693"/>
      <c r="BQ32" s="695"/>
      <c r="BR32" s="692">
        <v>98.8</v>
      </c>
      <c r="BS32" s="693"/>
      <c r="BT32" s="693"/>
      <c r="BU32" s="693"/>
      <c r="BV32" s="693"/>
      <c r="BW32" s="693"/>
      <c r="BX32" s="694">
        <v>93.4</v>
      </c>
      <c r="BY32" s="693"/>
      <c r="BZ32" s="693"/>
      <c r="CA32" s="693"/>
      <c r="CB32" s="695"/>
      <c r="CD32" s="690"/>
      <c r="CE32" s="691"/>
      <c r="CF32" s="639" t="s">
        <v>299</v>
      </c>
      <c r="CG32" s="640"/>
      <c r="CH32" s="640"/>
      <c r="CI32" s="640"/>
      <c r="CJ32" s="640"/>
      <c r="CK32" s="640"/>
      <c r="CL32" s="640"/>
      <c r="CM32" s="640"/>
      <c r="CN32" s="640"/>
      <c r="CO32" s="640"/>
      <c r="CP32" s="640"/>
      <c r="CQ32" s="641"/>
      <c r="CR32" s="625">
        <v>16</v>
      </c>
      <c r="CS32" s="626"/>
      <c r="CT32" s="626"/>
      <c r="CU32" s="626"/>
      <c r="CV32" s="626"/>
      <c r="CW32" s="626"/>
      <c r="CX32" s="626"/>
      <c r="CY32" s="627"/>
      <c r="CZ32" s="659">
        <v>0</v>
      </c>
      <c r="DA32" s="660"/>
      <c r="DB32" s="660"/>
      <c r="DC32" s="661"/>
      <c r="DD32" s="634">
        <v>16</v>
      </c>
      <c r="DE32" s="626"/>
      <c r="DF32" s="626"/>
      <c r="DG32" s="626"/>
      <c r="DH32" s="626"/>
      <c r="DI32" s="626"/>
      <c r="DJ32" s="626"/>
      <c r="DK32" s="627"/>
      <c r="DL32" s="634">
        <v>16</v>
      </c>
      <c r="DM32" s="626"/>
      <c r="DN32" s="626"/>
      <c r="DO32" s="626"/>
      <c r="DP32" s="626"/>
      <c r="DQ32" s="626"/>
      <c r="DR32" s="626"/>
      <c r="DS32" s="626"/>
      <c r="DT32" s="626"/>
      <c r="DU32" s="626"/>
      <c r="DV32" s="627"/>
      <c r="DW32" s="630">
        <v>0</v>
      </c>
      <c r="DX32" s="655"/>
      <c r="DY32" s="655"/>
      <c r="DZ32" s="655"/>
      <c r="EA32" s="655"/>
      <c r="EB32" s="655"/>
      <c r="EC32" s="656"/>
    </row>
    <row r="33" spans="2:133" ht="11.25" customHeight="1">
      <c r="B33" s="622" t="s">
        <v>300</v>
      </c>
      <c r="C33" s="623"/>
      <c r="D33" s="623"/>
      <c r="E33" s="623"/>
      <c r="F33" s="623"/>
      <c r="G33" s="623"/>
      <c r="H33" s="623"/>
      <c r="I33" s="623"/>
      <c r="J33" s="623"/>
      <c r="K33" s="623"/>
      <c r="L33" s="623"/>
      <c r="M33" s="623"/>
      <c r="N33" s="623"/>
      <c r="O33" s="623"/>
      <c r="P33" s="623"/>
      <c r="Q33" s="624"/>
      <c r="R33" s="625">
        <v>12679700</v>
      </c>
      <c r="S33" s="626"/>
      <c r="T33" s="626"/>
      <c r="U33" s="626"/>
      <c r="V33" s="626"/>
      <c r="W33" s="626"/>
      <c r="X33" s="626"/>
      <c r="Y33" s="627"/>
      <c r="Z33" s="628">
        <v>11.5</v>
      </c>
      <c r="AA33" s="628"/>
      <c r="AB33" s="628"/>
      <c r="AC33" s="628"/>
      <c r="AD33" s="629" t="s">
        <v>113</v>
      </c>
      <c r="AE33" s="629"/>
      <c r="AF33" s="629"/>
      <c r="AG33" s="629"/>
      <c r="AH33" s="629"/>
      <c r="AI33" s="629"/>
      <c r="AJ33" s="629"/>
      <c r="AK33" s="629"/>
      <c r="AL33" s="630" t="s">
        <v>113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40730280</v>
      </c>
      <c r="CS33" s="657"/>
      <c r="CT33" s="657"/>
      <c r="CU33" s="657"/>
      <c r="CV33" s="657"/>
      <c r="CW33" s="657"/>
      <c r="CX33" s="657"/>
      <c r="CY33" s="658"/>
      <c r="CZ33" s="659">
        <v>37.200000000000003</v>
      </c>
      <c r="DA33" s="660"/>
      <c r="DB33" s="660"/>
      <c r="DC33" s="661"/>
      <c r="DD33" s="634">
        <v>34729085</v>
      </c>
      <c r="DE33" s="657"/>
      <c r="DF33" s="657"/>
      <c r="DG33" s="657"/>
      <c r="DH33" s="657"/>
      <c r="DI33" s="657"/>
      <c r="DJ33" s="657"/>
      <c r="DK33" s="658"/>
      <c r="DL33" s="634">
        <v>28701973</v>
      </c>
      <c r="DM33" s="657"/>
      <c r="DN33" s="657"/>
      <c r="DO33" s="657"/>
      <c r="DP33" s="657"/>
      <c r="DQ33" s="657"/>
      <c r="DR33" s="657"/>
      <c r="DS33" s="657"/>
      <c r="DT33" s="657"/>
      <c r="DU33" s="657"/>
      <c r="DV33" s="658"/>
      <c r="DW33" s="630">
        <v>42.7</v>
      </c>
      <c r="DX33" s="655"/>
      <c r="DY33" s="655"/>
      <c r="DZ33" s="655"/>
      <c r="EA33" s="655"/>
      <c r="EB33" s="655"/>
      <c r="EC33" s="656"/>
    </row>
    <row r="34" spans="2:133" ht="11.25" customHeight="1">
      <c r="B34" s="622" t="s">
        <v>302</v>
      </c>
      <c r="C34" s="623"/>
      <c r="D34" s="623"/>
      <c r="E34" s="623"/>
      <c r="F34" s="623"/>
      <c r="G34" s="623"/>
      <c r="H34" s="623"/>
      <c r="I34" s="623"/>
      <c r="J34" s="623"/>
      <c r="K34" s="623"/>
      <c r="L34" s="623"/>
      <c r="M34" s="623"/>
      <c r="N34" s="623"/>
      <c r="O34" s="623"/>
      <c r="P34" s="623"/>
      <c r="Q34" s="624"/>
      <c r="R34" s="625" t="s">
        <v>113</v>
      </c>
      <c r="S34" s="626"/>
      <c r="T34" s="626"/>
      <c r="U34" s="626"/>
      <c r="V34" s="626"/>
      <c r="W34" s="626"/>
      <c r="X34" s="626"/>
      <c r="Y34" s="627"/>
      <c r="Z34" s="628" t="s">
        <v>113</v>
      </c>
      <c r="AA34" s="628"/>
      <c r="AB34" s="628"/>
      <c r="AC34" s="628"/>
      <c r="AD34" s="629" t="s">
        <v>113</v>
      </c>
      <c r="AE34" s="629"/>
      <c r="AF34" s="629"/>
      <c r="AG34" s="629"/>
      <c r="AH34" s="629"/>
      <c r="AI34" s="629"/>
      <c r="AJ34" s="629"/>
      <c r="AK34" s="629"/>
      <c r="AL34" s="630" t="s">
        <v>113</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18148728</v>
      </c>
      <c r="CS34" s="626"/>
      <c r="CT34" s="626"/>
      <c r="CU34" s="626"/>
      <c r="CV34" s="626"/>
      <c r="CW34" s="626"/>
      <c r="CX34" s="626"/>
      <c r="CY34" s="627"/>
      <c r="CZ34" s="659">
        <v>16.600000000000001</v>
      </c>
      <c r="DA34" s="660"/>
      <c r="DB34" s="660"/>
      <c r="DC34" s="661"/>
      <c r="DD34" s="634">
        <v>15292962</v>
      </c>
      <c r="DE34" s="626"/>
      <c r="DF34" s="626"/>
      <c r="DG34" s="626"/>
      <c r="DH34" s="626"/>
      <c r="DI34" s="626"/>
      <c r="DJ34" s="626"/>
      <c r="DK34" s="627"/>
      <c r="DL34" s="634">
        <v>13212378</v>
      </c>
      <c r="DM34" s="626"/>
      <c r="DN34" s="626"/>
      <c r="DO34" s="626"/>
      <c r="DP34" s="626"/>
      <c r="DQ34" s="626"/>
      <c r="DR34" s="626"/>
      <c r="DS34" s="626"/>
      <c r="DT34" s="626"/>
      <c r="DU34" s="626"/>
      <c r="DV34" s="627"/>
      <c r="DW34" s="630">
        <v>19.7</v>
      </c>
      <c r="DX34" s="655"/>
      <c r="DY34" s="655"/>
      <c r="DZ34" s="655"/>
      <c r="EA34" s="655"/>
      <c r="EB34" s="655"/>
      <c r="EC34" s="656"/>
    </row>
    <row r="35" spans="2:133" ht="11.25" customHeight="1">
      <c r="B35" s="622" t="s">
        <v>306</v>
      </c>
      <c r="C35" s="623"/>
      <c r="D35" s="623"/>
      <c r="E35" s="623"/>
      <c r="F35" s="623"/>
      <c r="G35" s="623"/>
      <c r="H35" s="623"/>
      <c r="I35" s="623"/>
      <c r="J35" s="623"/>
      <c r="K35" s="623"/>
      <c r="L35" s="623"/>
      <c r="M35" s="623"/>
      <c r="N35" s="623"/>
      <c r="O35" s="623"/>
      <c r="P35" s="623"/>
      <c r="Q35" s="624"/>
      <c r="R35" s="625">
        <v>3931100</v>
      </c>
      <c r="S35" s="626"/>
      <c r="T35" s="626"/>
      <c r="U35" s="626"/>
      <c r="V35" s="626"/>
      <c r="W35" s="626"/>
      <c r="X35" s="626"/>
      <c r="Y35" s="627"/>
      <c r="Z35" s="628">
        <v>3.6</v>
      </c>
      <c r="AA35" s="628"/>
      <c r="AB35" s="628"/>
      <c r="AC35" s="628"/>
      <c r="AD35" s="629" t="s">
        <v>113</v>
      </c>
      <c r="AE35" s="629"/>
      <c r="AF35" s="629"/>
      <c r="AG35" s="629"/>
      <c r="AH35" s="629"/>
      <c r="AI35" s="629"/>
      <c r="AJ35" s="629"/>
      <c r="AK35" s="629"/>
      <c r="AL35" s="630" t="s">
        <v>113</v>
      </c>
      <c r="AM35" s="631"/>
      <c r="AN35" s="631"/>
      <c r="AO35" s="632"/>
      <c r="AP35" s="188"/>
      <c r="AQ35" s="636" t="s">
        <v>307</v>
      </c>
      <c r="AR35" s="637"/>
      <c r="AS35" s="637"/>
      <c r="AT35" s="637"/>
      <c r="AU35" s="637"/>
      <c r="AV35" s="637"/>
      <c r="AW35" s="637"/>
      <c r="AX35" s="637"/>
      <c r="AY35" s="638"/>
      <c r="AZ35" s="614">
        <v>16208942</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823692</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940585</v>
      </c>
      <c r="CS35" s="657"/>
      <c r="CT35" s="657"/>
      <c r="CU35" s="657"/>
      <c r="CV35" s="657"/>
      <c r="CW35" s="657"/>
      <c r="CX35" s="657"/>
      <c r="CY35" s="658"/>
      <c r="CZ35" s="659">
        <v>0.9</v>
      </c>
      <c r="DA35" s="660"/>
      <c r="DB35" s="660"/>
      <c r="DC35" s="661"/>
      <c r="DD35" s="634">
        <v>806311</v>
      </c>
      <c r="DE35" s="657"/>
      <c r="DF35" s="657"/>
      <c r="DG35" s="657"/>
      <c r="DH35" s="657"/>
      <c r="DI35" s="657"/>
      <c r="DJ35" s="657"/>
      <c r="DK35" s="658"/>
      <c r="DL35" s="634">
        <v>806311</v>
      </c>
      <c r="DM35" s="657"/>
      <c r="DN35" s="657"/>
      <c r="DO35" s="657"/>
      <c r="DP35" s="657"/>
      <c r="DQ35" s="657"/>
      <c r="DR35" s="657"/>
      <c r="DS35" s="657"/>
      <c r="DT35" s="657"/>
      <c r="DU35" s="657"/>
      <c r="DV35" s="658"/>
      <c r="DW35" s="630">
        <v>1.2</v>
      </c>
      <c r="DX35" s="655"/>
      <c r="DY35" s="655"/>
      <c r="DZ35" s="655"/>
      <c r="EA35" s="655"/>
      <c r="EB35" s="655"/>
      <c r="EC35" s="656"/>
    </row>
    <row r="36" spans="2:133" ht="11.25" customHeight="1">
      <c r="B36" s="668" t="s">
        <v>310</v>
      </c>
      <c r="C36" s="669"/>
      <c r="D36" s="669"/>
      <c r="E36" s="669"/>
      <c r="F36" s="669"/>
      <c r="G36" s="669"/>
      <c r="H36" s="669"/>
      <c r="I36" s="669"/>
      <c r="J36" s="669"/>
      <c r="K36" s="669"/>
      <c r="L36" s="669"/>
      <c r="M36" s="669"/>
      <c r="N36" s="669"/>
      <c r="O36" s="669"/>
      <c r="P36" s="669"/>
      <c r="Q36" s="670"/>
      <c r="R36" s="697">
        <v>110054154</v>
      </c>
      <c r="S36" s="698"/>
      <c r="T36" s="698"/>
      <c r="U36" s="698"/>
      <c r="V36" s="698"/>
      <c r="W36" s="698"/>
      <c r="X36" s="698"/>
      <c r="Y36" s="699"/>
      <c r="Z36" s="700">
        <v>100</v>
      </c>
      <c r="AA36" s="700"/>
      <c r="AB36" s="700"/>
      <c r="AC36" s="700"/>
      <c r="AD36" s="701">
        <v>63286219</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6333013</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753329</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10962804</v>
      </c>
      <c r="CS36" s="626"/>
      <c r="CT36" s="626"/>
      <c r="CU36" s="626"/>
      <c r="CV36" s="626"/>
      <c r="CW36" s="626"/>
      <c r="CX36" s="626"/>
      <c r="CY36" s="627"/>
      <c r="CZ36" s="659">
        <v>10</v>
      </c>
      <c r="DA36" s="660"/>
      <c r="DB36" s="660"/>
      <c r="DC36" s="661"/>
      <c r="DD36" s="634">
        <v>9865724</v>
      </c>
      <c r="DE36" s="626"/>
      <c r="DF36" s="626"/>
      <c r="DG36" s="626"/>
      <c r="DH36" s="626"/>
      <c r="DI36" s="626"/>
      <c r="DJ36" s="626"/>
      <c r="DK36" s="627"/>
      <c r="DL36" s="634">
        <v>7230110</v>
      </c>
      <c r="DM36" s="626"/>
      <c r="DN36" s="626"/>
      <c r="DO36" s="626"/>
      <c r="DP36" s="626"/>
      <c r="DQ36" s="626"/>
      <c r="DR36" s="626"/>
      <c r="DS36" s="626"/>
      <c r="DT36" s="626"/>
      <c r="DU36" s="626"/>
      <c r="DV36" s="627"/>
      <c r="DW36" s="630">
        <v>10.8</v>
      </c>
      <c r="DX36" s="655"/>
      <c r="DY36" s="655"/>
      <c r="DZ36" s="655"/>
      <c r="EA36" s="655"/>
      <c r="EB36" s="655"/>
      <c r="EC36" s="656"/>
    </row>
    <row r="37" spans="2:133" ht="11.25" customHeight="1">
      <c r="AQ37" s="704" t="s">
        <v>314</v>
      </c>
      <c r="AR37" s="705"/>
      <c r="AS37" s="705"/>
      <c r="AT37" s="705"/>
      <c r="AU37" s="705"/>
      <c r="AV37" s="705"/>
      <c r="AW37" s="705"/>
      <c r="AX37" s="705"/>
      <c r="AY37" s="706"/>
      <c r="AZ37" s="625">
        <v>410025</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37876</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44884</v>
      </c>
      <c r="CS37" s="657"/>
      <c r="CT37" s="657"/>
      <c r="CU37" s="657"/>
      <c r="CV37" s="657"/>
      <c r="CW37" s="657"/>
      <c r="CX37" s="657"/>
      <c r="CY37" s="658"/>
      <c r="CZ37" s="659">
        <v>0</v>
      </c>
      <c r="DA37" s="660"/>
      <c r="DB37" s="660"/>
      <c r="DC37" s="661"/>
      <c r="DD37" s="634">
        <v>44884</v>
      </c>
      <c r="DE37" s="657"/>
      <c r="DF37" s="657"/>
      <c r="DG37" s="657"/>
      <c r="DH37" s="657"/>
      <c r="DI37" s="657"/>
      <c r="DJ37" s="657"/>
      <c r="DK37" s="658"/>
      <c r="DL37" s="634">
        <v>44884</v>
      </c>
      <c r="DM37" s="657"/>
      <c r="DN37" s="657"/>
      <c r="DO37" s="657"/>
      <c r="DP37" s="657"/>
      <c r="DQ37" s="657"/>
      <c r="DR37" s="657"/>
      <c r="DS37" s="657"/>
      <c r="DT37" s="657"/>
      <c r="DU37" s="657"/>
      <c r="DV37" s="658"/>
      <c r="DW37" s="630">
        <v>0.1</v>
      </c>
      <c r="DX37" s="655"/>
      <c r="DY37" s="655"/>
      <c r="DZ37" s="655"/>
      <c r="EA37" s="655"/>
      <c r="EB37" s="655"/>
      <c r="EC37" s="656"/>
    </row>
    <row r="38" spans="2:133" ht="11.25" customHeight="1">
      <c r="AQ38" s="704" t="s">
        <v>317</v>
      </c>
      <c r="AR38" s="705"/>
      <c r="AS38" s="705"/>
      <c r="AT38" s="705"/>
      <c r="AU38" s="705"/>
      <c r="AV38" s="705"/>
      <c r="AW38" s="705"/>
      <c r="AX38" s="705"/>
      <c r="AY38" s="706"/>
      <c r="AZ38" s="625">
        <v>128731</v>
      </c>
      <c r="BA38" s="626"/>
      <c r="BB38" s="626"/>
      <c r="BC38" s="626"/>
      <c r="BD38" s="657"/>
      <c r="BE38" s="657"/>
      <c r="BF38" s="682"/>
      <c r="BG38" s="639" t="s">
        <v>318</v>
      </c>
      <c r="BH38" s="640"/>
      <c r="BI38" s="640"/>
      <c r="BJ38" s="640"/>
      <c r="BK38" s="640"/>
      <c r="BL38" s="640"/>
      <c r="BM38" s="640"/>
      <c r="BN38" s="640"/>
      <c r="BO38" s="640"/>
      <c r="BP38" s="640"/>
      <c r="BQ38" s="640"/>
      <c r="BR38" s="640"/>
      <c r="BS38" s="640"/>
      <c r="BT38" s="640"/>
      <c r="BU38" s="641"/>
      <c r="BV38" s="625">
        <v>59790</v>
      </c>
      <c r="BW38" s="626"/>
      <c r="BX38" s="626"/>
      <c r="BY38" s="626"/>
      <c r="BZ38" s="626"/>
      <c r="CA38" s="626"/>
      <c r="CB38" s="635"/>
      <c r="CD38" s="639" t="s">
        <v>319</v>
      </c>
      <c r="CE38" s="640"/>
      <c r="CF38" s="640"/>
      <c r="CG38" s="640"/>
      <c r="CH38" s="640"/>
      <c r="CI38" s="640"/>
      <c r="CJ38" s="640"/>
      <c r="CK38" s="640"/>
      <c r="CL38" s="640"/>
      <c r="CM38" s="640"/>
      <c r="CN38" s="640"/>
      <c r="CO38" s="640"/>
      <c r="CP38" s="640"/>
      <c r="CQ38" s="641"/>
      <c r="CR38" s="625">
        <v>10222820</v>
      </c>
      <c r="CS38" s="626"/>
      <c r="CT38" s="626"/>
      <c r="CU38" s="626"/>
      <c r="CV38" s="626"/>
      <c r="CW38" s="626"/>
      <c r="CX38" s="626"/>
      <c r="CY38" s="627"/>
      <c r="CZ38" s="659">
        <v>9.3000000000000007</v>
      </c>
      <c r="DA38" s="660"/>
      <c r="DB38" s="660"/>
      <c r="DC38" s="661"/>
      <c r="DD38" s="634">
        <v>8491017</v>
      </c>
      <c r="DE38" s="626"/>
      <c r="DF38" s="626"/>
      <c r="DG38" s="626"/>
      <c r="DH38" s="626"/>
      <c r="DI38" s="626"/>
      <c r="DJ38" s="626"/>
      <c r="DK38" s="627"/>
      <c r="DL38" s="634">
        <v>7453174</v>
      </c>
      <c r="DM38" s="626"/>
      <c r="DN38" s="626"/>
      <c r="DO38" s="626"/>
      <c r="DP38" s="626"/>
      <c r="DQ38" s="626"/>
      <c r="DR38" s="626"/>
      <c r="DS38" s="626"/>
      <c r="DT38" s="626"/>
      <c r="DU38" s="626"/>
      <c r="DV38" s="627"/>
      <c r="DW38" s="630">
        <v>11.1</v>
      </c>
      <c r="DX38" s="655"/>
      <c r="DY38" s="655"/>
      <c r="DZ38" s="655"/>
      <c r="EA38" s="655"/>
      <c r="EB38" s="655"/>
      <c r="EC38" s="656"/>
    </row>
    <row r="39" spans="2:133" ht="11.25" customHeight="1">
      <c r="AQ39" s="704" t="s">
        <v>320</v>
      </c>
      <c r="AR39" s="705"/>
      <c r="AS39" s="705"/>
      <c r="AT39" s="705"/>
      <c r="AU39" s="705"/>
      <c r="AV39" s="705"/>
      <c r="AW39" s="705"/>
      <c r="AX39" s="705"/>
      <c r="AY39" s="706"/>
      <c r="AZ39" s="625" t="s">
        <v>321</v>
      </c>
      <c r="BA39" s="626"/>
      <c r="BB39" s="626"/>
      <c r="BC39" s="626"/>
      <c r="BD39" s="657"/>
      <c r="BE39" s="657"/>
      <c r="BF39" s="682"/>
      <c r="BG39" s="710" t="s">
        <v>322</v>
      </c>
      <c r="BH39" s="711"/>
      <c r="BI39" s="711"/>
      <c r="BJ39" s="711"/>
      <c r="BK39" s="711"/>
      <c r="BL39" s="189"/>
      <c r="BM39" s="640" t="s">
        <v>323</v>
      </c>
      <c r="BN39" s="640"/>
      <c r="BO39" s="640"/>
      <c r="BP39" s="640"/>
      <c r="BQ39" s="640"/>
      <c r="BR39" s="640"/>
      <c r="BS39" s="640"/>
      <c r="BT39" s="640"/>
      <c r="BU39" s="641"/>
      <c r="BV39" s="625">
        <v>107</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365243</v>
      </c>
      <c r="CS39" s="657"/>
      <c r="CT39" s="657"/>
      <c r="CU39" s="657"/>
      <c r="CV39" s="657"/>
      <c r="CW39" s="657"/>
      <c r="CX39" s="657"/>
      <c r="CY39" s="658"/>
      <c r="CZ39" s="659">
        <v>0.3</v>
      </c>
      <c r="DA39" s="660"/>
      <c r="DB39" s="660"/>
      <c r="DC39" s="661"/>
      <c r="DD39" s="634">
        <v>273071</v>
      </c>
      <c r="DE39" s="657"/>
      <c r="DF39" s="657"/>
      <c r="DG39" s="657"/>
      <c r="DH39" s="657"/>
      <c r="DI39" s="657"/>
      <c r="DJ39" s="657"/>
      <c r="DK39" s="658"/>
      <c r="DL39" s="634" t="s">
        <v>321</v>
      </c>
      <c r="DM39" s="657"/>
      <c r="DN39" s="657"/>
      <c r="DO39" s="657"/>
      <c r="DP39" s="657"/>
      <c r="DQ39" s="657"/>
      <c r="DR39" s="657"/>
      <c r="DS39" s="657"/>
      <c r="DT39" s="657"/>
      <c r="DU39" s="657"/>
      <c r="DV39" s="658"/>
      <c r="DW39" s="630" t="s">
        <v>321</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2193126</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101</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v>90100</v>
      </c>
      <c r="CS40" s="626"/>
      <c r="CT40" s="626"/>
      <c r="CU40" s="626"/>
      <c r="CV40" s="626"/>
      <c r="CW40" s="626"/>
      <c r="CX40" s="626"/>
      <c r="CY40" s="627"/>
      <c r="CZ40" s="659">
        <v>0.1</v>
      </c>
      <c r="DA40" s="660"/>
      <c r="DB40" s="660"/>
      <c r="DC40" s="661"/>
      <c r="DD40" s="634" t="s">
        <v>321</v>
      </c>
      <c r="DE40" s="626"/>
      <c r="DF40" s="626"/>
      <c r="DG40" s="626"/>
      <c r="DH40" s="626"/>
      <c r="DI40" s="626"/>
      <c r="DJ40" s="626"/>
      <c r="DK40" s="627"/>
      <c r="DL40" s="634" t="s">
        <v>321</v>
      </c>
      <c r="DM40" s="626"/>
      <c r="DN40" s="626"/>
      <c r="DO40" s="626"/>
      <c r="DP40" s="626"/>
      <c r="DQ40" s="626"/>
      <c r="DR40" s="626"/>
      <c r="DS40" s="626"/>
      <c r="DT40" s="626"/>
      <c r="DU40" s="626"/>
      <c r="DV40" s="627"/>
      <c r="DW40" s="630" t="s">
        <v>321</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7144047</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322</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57"/>
      <c r="CT41" s="657"/>
      <c r="CU41" s="657"/>
      <c r="CV41" s="657"/>
      <c r="CW41" s="657"/>
      <c r="CX41" s="657"/>
      <c r="CY41" s="658"/>
      <c r="CZ41" s="659" t="s">
        <v>331</v>
      </c>
      <c r="DA41" s="660"/>
      <c r="DB41" s="660"/>
      <c r="DC41" s="661"/>
      <c r="DD41" s="634" t="s">
        <v>331</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16106659</v>
      </c>
      <c r="CS42" s="626"/>
      <c r="CT42" s="626"/>
      <c r="CU42" s="626"/>
      <c r="CV42" s="626"/>
      <c r="CW42" s="626"/>
      <c r="CX42" s="626"/>
      <c r="CY42" s="627"/>
      <c r="CZ42" s="659">
        <v>14.7</v>
      </c>
      <c r="DA42" s="708"/>
      <c r="DB42" s="708"/>
      <c r="DC42" s="709"/>
      <c r="DD42" s="634">
        <v>5252505</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1046966</v>
      </c>
      <c r="CS43" s="657"/>
      <c r="CT43" s="657"/>
      <c r="CU43" s="657"/>
      <c r="CV43" s="657"/>
      <c r="CW43" s="657"/>
      <c r="CX43" s="657"/>
      <c r="CY43" s="658"/>
      <c r="CZ43" s="659">
        <v>1</v>
      </c>
      <c r="DA43" s="660"/>
      <c r="DB43" s="660"/>
      <c r="DC43" s="661"/>
      <c r="DD43" s="634">
        <v>1046966</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336</v>
      </c>
      <c r="CD44" s="731" t="s">
        <v>288</v>
      </c>
      <c r="CE44" s="732"/>
      <c r="CF44" s="622" t="s">
        <v>337</v>
      </c>
      <c r="CG44" s="623"/>
      <c r="CH44" s="623"/>
      <c r="CI44" s="623"/>
      <c r="CJ44" s="623"/>
      <c r="CK44" s="623"/>
      <c r="CL44" s="623"/>
      <c r="CM44" s="623"/>
      <c r="CN44" s="623"/>
      <c r="CO44" s="623"/>
      <c r="CP44" s="623"/>
      <c r="CQ44" s="624"/>
      <c r="CR44" s="625">
        <v>15784240</v>
      </c>
      <c r="CS44" s="626"/>
      <c r="CT44" s="626"/>
      <c r="CU44" s="626"/>
      <c r="CV44" s="626"/>
      <c r="CW44" s="626"/>
      <c r="CX44" s="626"/>
      <c r="CY44" s="627"/>
      <c r="CZ44" s="659">
        <v>14.4</v>
      </c>
      <c r="DA44" s="708"/>
      <c r="DB44" s="708"/>
      <c r="DC44" s="709"/>
      <c r="DD44" s="634">
        <v>5190483</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338</v>
      </c>
      <c r="CG45" s="623"/>
      <c r="CH45" s="623"/>
      <c r="CI45" s="623"/>
      <c r="CJ45" s="623"/>
      <c r="CK45" s="623"/>
      <c r="CL45" s="623"/>
      <c r="CM45" s="623"/>
      <c r="CN45" s="623"/>
      <c r="CO45" s="623"/>
      <c r="CP45" s="623"/>
      <c r="CQ45" s="624"/>
      <c r="CR45" s="625">
        <v>3263079</v>
      </c>
      <c r="CS45" s="657"/>
      <c r="CT45" s="657"/>
      <c r="CU45" s="657"/>
      <c r="CV45" s="657"/>
      <c r="CW45" s="657"/>
      <c r="CX45" s="657"/>
      <c r="CY45" s="658"/>
      <c r="CZ45" s="659">
        <v>3</v>
      </c>
      <c r="DA45" s="660"/>
      <c r="DB45" s="660"/>
      <c r="DC45" s="661"/>
      <c r="DD45" s="634">
        <v>483108</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339</v>
      </c>
      <c r="CG46" s="623"/>
      <c r="CH46" s="623"/>
      <c r="CI46" s="623"/>
      <c r="CJ46" s="623"/>
      <c r="CK46" s="623"/>
      <c r="CL46" s="623"/>
      <c r="CM46" s="623"/>
      <c r="CN46" s="623"/>
      <c r="CO46" s="623"/>
      <c r="CP46" s="623"/>
      <c r="CQ46" s="624"/>
      <c r="CR46" s="625">
        <v>12434753</v>
      </c>
      <c r="CS46" s="626"/>
      <c r="CT46" s="626"/>
      <c r="CU46" s="626"/>
      <c r="CV46" s="626"/>
      <c r="CW46" s="626"/>
      <c r="CX46" s="626"/>
      <c r="CY46" s="627"/>
      <c r="CZ46" s="659">
        <v>11.3</v>
      </c>
      <c r="DA46" s="708"/>
      <c r="DB46" s="708"/>
      <c r="DC46" s="709"/>
      <c r="DD46" s="634">
        <v>4693331</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340</v>
      </c>
      <c r="CG47" s="623"/>
      <c r="CH47" s="623"/>
      <c r="CI47" s="623"/>
      <c r="CJ47" s="623"/>
      <c r="CK47" s="623"/>
      <c r="CL47" s="623"/>
      <c r="CM47" s="623"/>
      <c r="CN47" s="623"/>
      <c r="CO47" s="623"/>
      <c r="CP47" s="623"/>
      <c r="CQ47" s="624"/>
      <c r="CR47" s="625">
        <v>322419</v>
      </c>
      <c r="CS47" s="657"/>
      <c r="CT47" s="657"/>
      <c r="CU47" s="657"/>
      <c r="CV47" s="657"/>
      <c r="CW47" s="657"/>
      <c r="CX47" s="657"/>
      <c r="CY47" s="658"/>
      <c r="CZ47" s="659">
        <v>0.3</v>
      </c>
      <c r="DA47" s="660"/>
      <c r="DB47" s="660"/>
      <c r="DC47" s="661"/>
      <c r="DD47" s="634">
        <v>62022</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341</v>
      </c>
      <c r="CG48" s="623"/>
      <c r="CH48" s="623"/>
      <c r="CI48" s="623"/>
      <c r="CJ48" s="623"/>
      <c r="CK48" s="623"/>
      <c r="CL48" s="623"/>
      <c r="CM48" s="623"/>
      <c r="CN48" s="623"/>
      <c r="CO48" s="623"/>
      <c r="CP48" s="623"/>
      <c r="CQ48" s="624"/>
      <c r="CR48" s="625" t="s">
        <v>113</v>
      </c>
      <c r="CS48" s="626"/>
      <c r="CT48" s="626"/>
      <c r="CU48" s="626"/>
      <c r="CV48" s="626"/>
      <c r="CW48" s="626"/>
      <c r="CX48" s="626"/>
      <c r="CY48" s="627"/>
      <c r="CZ48" s="659" t="s">
        <v>113</v>
      </c>
      <c r="DA48" s="708"/>
      <c r="DB48" s="708"/>
      <c r="DC48" s="709"/>
      <c r="DD48" s="634" t="s">
        <v>113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342</v>
      </c>
      <c r="CE49" s="669"/>
      <c r="CF49" s="669"/>
      <c r="CG49" s="669"/>
      <c r="CH49" s="669"/>
      <c r="CI49" s="669"/>
      <c r="CJ49" s="669"/>
      <c r="CK49" s="669"/>
      <c r="CL49" s="669"/>
      <c r="CM49" s="669"/>
      <c r="CN49" s="669"/>
      <c r="CO49" s="669"/>
      <c r="CP49" s="669"/>
      <c r="CQ49" s="670"/>
      <c r="CR49" s="697">
        <v>109582413</v>
      </c>
      <c r="CS49" s="693"/>
      <c r="CT49" s="693"/>
      <c r="CU49" s="693"/>
      <c r="CV49" s="693"/>
      <c r="CW49" s="693"/>
      <c r="CX49" s="693"/>
      <c r="CY49" s="720"/>
      <c r="CZ49" s="721">
        <v>100</v>
      </c>
      <c r="DA49" s="722"/>
      <c r="DB49" s="722"/>
      <c r="DC49" s="723"/>
      <c r="DD49" s="724">
        <v>74556584</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R70"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344</v>
      </c>
      <c r="DK2" s="767"/>
      <c r="DL2" s="767"/>
      <c r="DM2" s="767"/>
      <c r="DN2" s="767"/>
      <c r="DO2" s="768"/>
      <c r="DP2" s="202"/>
      <c r="DQ2" s="766" t="s">
        <v>345</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346</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348</v>
      </c>
      <c r="B5" s="761"/>
      <c r="C5" s="761"/>
      <c r="D5" s="761"/>
      <c r="E5" s="761"/>
      <c r="F5" s="761"/>
      <c r="G5" s="761"/>
      <c r="H5" s="761"/>
      <c r="I5" s="761"/>
      <c r="J5" s="761"/>
      <c r="K5" s="761"/>
      <c r="L5" s="761"/>
      <c r="M5" s="761"/>
      <c r="N5" s="761"/>
      <c r="O5" s="761"/>
      <c r="P5" s="762"/>
      <c r="Q5" s="737" t="s">
        <v>349</v>
      </c>
      <c r="R5" s="738"/>
      <c r="S5" s="738"/>
      <c r="T5" s="738"/>
      <c r="U5" s="739"/>
      <c r="V5" s="737" t="s">
        <v>350</v>
      </c>
      <c r="W5" s="738"/>
      <c r="X5" s="738"/>
      <c r="Y5" s="738"/>
      <c r="Z5" s="739"/>
      <c r="AA5" s="737" t="s">
        <v>351</v>
      </c>
      <c r="AB5" s="738"/>
      <c r="AC5" s="738"/>
      <c r="AD5" s="738"/>
      <c r="AE5" s="738"/>
      <c r="AF5" s="770" t="s">
        <v>352</v>
      </c>
      <c r="AG5" s="738"/>
      <c r="AH5" s="738"/>
      <c r="AI5" s="738"/>
      <c r="AJ5" s="749"/>
      <c r="AK5" s="738" t="s">
        <v>353</v>
      </c>
      <c r="AL5" s="738"/>
      <c r="AM5" s="738"/>
      <c r="AN5" s="738"/>
      <c r="AO5" s="739"/>
      <c r="AP5" s="737" t="s">
        <v>354</v>
      </c>
      <c r="AQ5" s="738"/>
      <c r="AR5" s="738"/>
      <c r="AS5" s="738"/>
      <c r="AT5" s="739"/>
      <c r="AU5" s="737" t="s">
        <v>355</v>
      </c>
      <c r="AV5" s="738"/>
      <c r="AW5" s="738"/>
      <c r="AX5" s="738"/>
      <c r="AY5" s="749"/>
      <c r="AZ5" s="209"/>
      <c r="BA5" s="209"/>
      <c r="BB5" s="209"/>
      <c r="BC5" s="209"/>
      <c r="BD5" s="209"/>
      <c r="BE5" s="210"/>
      <c r="BF5" s="210"/>
      <c r="BG5" s="210"/>
      <c r="BH5" s="210"/>
      <c r="BI5" s="210"/>
      <c r="BJ5" s="210"/>
      <c r="BK5" s="210"/>
      <c r="BL5" s="210"/>
      <c r="BM5" s="210"/>
      <c r="BN5" s="210"/>
      <c r="BO5" s="210"/>
      <c r="BP5" s="210"/>
      <c r="BQ5" s="760" t="s">
        <v>356</v>
      </c>
      <c r="BR5" s="761"/>
      <c r="BS5" s="761"/>
      <c r="BT5" s="761"/>
      <c r="BU5" s="761"/>
      <c r="BV5" s="761"/>
      <c r="BW5" s="761"/>
      <c r="BX5" s="761"/>
      <c r="BY5" s="761"/>
      <c r="BZ5" s="761"/>
      <c r="CA5" s="761"/>
      <c r="CB5" s="761"/>
      <c r="CC5" s="761"/>
      <c r="CD5" s="761"/>
      <c r="CE5" s="761"/>
      <c r="CF5" s="761"/>
      <c r="CG5" s="762"/>
      <c r="CH5" s="737" t="s">
        <v>357</v>
      </c>
      <c r="CI5" s="738"/>
      <c r="CJ5" s="738"/>
      <c r="CK5" s="738"/>
      <c r="CL5" s="739"/>
      <c r="CM5" s="737" t="s">
        <v>358</v>
      </c>
      <c r="CN5" s="738"/>
      <c r="CO5" s="738"/>
      <c r="CP5" s="738"/>
      <c r="CQ5" s="739"/>
      <c r="CR5" s="737" t="s">
        <v>359</v>
      </c>
      <c r="CS5" s="738"/>
      <c r="CT5" s="738"/>
      <c r="CU5" s="738"/>
      <c r="CV5" s="739"/>
      <c r="CW5" s="737" t="s">
        <v>360</v>
      </c>
      <c r="CX5" s="738"/>
      <c r="CY5" s="738"/>
      <c r="CZ5" s="738"/>
      <c r="DA5" s="739"/>
      <c r="DB5" s="737" t="s">
        <v>361</v>
      </c>
      <c r="DC5" s="738"/>
      <c r="DD5" s="738"/>
      <c r="DE5" s="738"/>
      <c r="DF5" s="739"/>
      <c r="DG5" s="743" t="s">
        <v>362</v>
      </c>
      <c r="DH5" s="744"/>
      <c r="DI5" s="744"/>
      <c r="DJ5" s="744"/>
      <c r="DK5" s="745"/>
      <c r="DL5" s="743" t="s">
        <v>363</v>
      </c>
      <c r="DM5" s="744"/>
      <c r="DN5" s="744"/>
      <c r="DO5" s="744"/>
      <c r="DP5" s="745"/>
      <c r="DQ5" s="737" t="s">
        <v>364</v>
      </c>
      <c r="DR5" s="738"/>
      <c r="DS5" s="738"/>
      <c r="DT5" s="738"/>
      <c r="DU5" s="739"/>
      <c r="DV5" s="737" t="s">
        <v>355</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365</v>
      </c>
      <c r="C7" s="752"/>
      <c r="D7" s="752"/>
      <c r="E7" s="752"/>
      <c r="F7" s="752"/>
      <c r="G7" s="752"/>
      <c r="H7" s="752"/>
      <c r="I7" s="752"/>
      <c r="J7" s="752"/>
      <c r="K7" s="752"/>
      <c r="L7" s="752"/>
      <c r="M7" s="752"/>
      <c r="N7" s="752"/>
      <c r="O7" s="752"/>
      <c r="P7" s="753"/>
      <c r="Q7" s="754">
        <v>109383</v>
      </c>
      <c r="R7" s="755"/>
      <c r="S7" s="755"/>
      <c r="T7" s="755"/>
      <c r="U7" s="755"/>
      <c r="V7" s="755">
        <v>108921</v>
      </c>
      <c r="W7" s="755"/>
      <c r="X7" s="755"/>
      <c r="Y7" s="755"/>
      <c r="Z7" s="755"/>
      <c r="AA7" s="755">
        <v>461</v>
      </c>
      <c r="AB7" s="755"/>
      <c r="AC7" s="755"/>
      <c r="AD7" s="755"/>
      <c r="AE7" s="756"/>
      <c r="AF7" s="757">
        <v>126</v>
      </c>
      <c r="AG7" s="758"/>
      <c r="AH7" s="758"/>
      <c r="AI7" s="758"/>
      <c r="AJ7" s="759"/>
      <c r="AK7" s="794">
        <v>2950</v>
      </c>
      <c r="AL7" s="795"/>
      <c r="AM7" s="795"/>
      <c r="AN7" s="795"/>
      <c r="AO7" s="795"/>
      <c r="AP7" s="795">
        <v>104775</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556</v>
      </c>
      <c r="BT7" s="799"/>
      <c r="BU7" s="799"/>
      <c r="BV7" s="799"/>
      <c r="BW7" s="799"/>
      <c r="BX7" s="799"/>
      <c r="BY7" s="799"/>
      <c r="BZ7" s="799"/>
      <c r="CA7" s="799"/>
      <c r="CB7" s="799"/>
      <c r="CC7" s="799"/>
      <c r="CD7" s="799"/>
      <c r="CE7" s="799"/>
      <c r="CF7" s="799"/>
      <c r="CG7" s="800"/>
      <c r="CH7" s="791">
        <v>-6</v>
      </c>
      <c r="CI7" s="792"/>
      <c r="CJ7" s="792"/>
      <c r="CK7" s="792"/>
      <c r="CL7" s="793"/>
      <c r="CM7" s="791">
        <v>132</v>
      </c>
      <c r="CN7" s="792"/>
      <c r="CO7" s="792"/>
      <c r="CP7" s="792"/>
      <c r="CQ7" s="793"/>
      <c r="CR7" s="791">
        <v>10</v>
      </c>
      <c r="CS7" s="792"/>
      <c r="CT7" s="792"/>
      <c r="CU7" s="792"/>
      <c r="CV7" s="793"/>
      <c r="CW7" s="791">
        <v>31</v>
      </c>
      <c r="CX7" s="792"/>
      <c r="CY7" s="792"/>
      <c r="CZ7" s="792"/>
      <c r="DA7" s="793"/>
      <c r="DB7" s="791" t="s">
        <v>566</v>
      </c>
      <c r="DC7" s="792"/>
      <c r="DD7" s="792"/>
      <c r="DE7" s="792"/>
      <c r="DF7" s="793"/>
      <c r="DG7" s="791" t="s">
        <v>566</v>
      </c>
      <c r="DH7" s="792"/>
      <c r="DI7" s="792"/>
      <c r="DJ7" s="792"/>
      <c r="DK7" s="793"/>
      <c r="DL7" s="791" t="s">
        <v>566</v>
      </c>
      <c r="DM7" s="792"/>
      <c r="DN7" s="792"/>
      <c r="DO7" s="792"/>
      <c r="DP7" s="793"/>
      <c r="DQ7" s="791" t="s">
        <v>566</v>
      </c>
      <c r="DR7" s="792"/>
      <c r="DS7" s="792"/>
      <c r="DT7" s="792"/>
      <c r="DU7" s="793"/>
      <c r="DV7" s="772"/>
      <c r="DW7" s="773"/>
      <c r="DX7" s="773"/>
      <c r="DY7" s="773"/>
      <c r="DZ7" s="774"/>
      <c r="EA7" s="207"/>
    </row>
    <row r="8" spans="1:131" s="208" customFormat="1" ht="26.25" customHeight="1">
      <c r="A8" s="214">
        <v>2</v>
      </c>
      <c r="B8" s="775" t="s">
        <v>366</v>
      </c>
      <c r="C8" s="776"/>
      <c r="D8" s="776"/>
      <c r="E8" s="776"/>
      <c r="F8" s="776"/>
      <c r="G8" s="776"/>
      <c r="H8" s="776"/>
      <c r="I8" s="776"/>
      <c r="J8" s="776"/>
      <c r="K8" s="776"/>
      <c r="L8" s="776"/>
      <c r="M8" s="776"/>
      <c r="N8" s="776"/>
      <c r="O8" s="776"/>
      <c r="P8" s="777"/>
      <c r="Q8" s="778">
        <v>1052</v>
      </c>
      <c r="R8" s="779"/>
      <c r="S8" s="779"/>
      <c r="T8" s="779"/>
      <c r="U8" s="779"/>
      <c r="V8" s="779">
        <v>1052</v>
      </c>
      <c r="W8" s="779"/>
      <c r="X8" s="779"/>
      <c r="Y8" s="779"/>
      <c r="Z8" s="779"/>
      <c r="AA8" s="779">
        <v>0</v>
      </c>
      <c r="AB8" s="779"/>
      <c r="AC8" s="779"/>
      <c r="AD8" s="779"/>
      <c r="AE8" s="780"/>
      <c r="AF8" s="781" t="s">
        <v>113</v>
      </c>
      <c r="AG8" s="782"/>
      <c r="AH8" s="782"/>
      <c r="AI8" s="782"/>
      <c r="AJ8" s="783"/>
      <c r="AK8" s="784">
        <v>432121</v>
      </c>
      <c r="AL8" s="785"/>
      <c r="AM8" s="785"/>
      <c r="AN8" s="785"/>
      <c r="AO8" s="785"/>
      <c r="AP8" s="785">
        <v>1506</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557</v>
      </c>
      <c r="BT8" s="789"/>
      <c r="BU8" s="789"/>
      <c r="BV8" s="789"/>
      <c r="BW8" s="789"/>
      <c r="BX8" s="789"/>
      <c r="BY8" s="789"/>
      <c r="BZ8" s="789"/>
      <c r="CA8" s="789"/>
      <c r="CB8" s="789"/>
      <c r="CC8" s="789"/>
      <c r="CD8" s="789"/>
      <c r="CE8" s="789"/>
      <c r="CF8" s="789"/>
      <c r="CG8" s="790"/>
      <c r="CH8" s="801">
        <v>250</v>
      </c>
      <c r="CI8" s="802"/>
      <c r="CJ8" s="802"/>
      <c r="CK8" s="802"/>
      <c r="CL8" s="803"/>
      <c r="CM8" s="801">
        <v>1307</v>
      </c>
      <c r="CN8" s="802"/>
      <c r="CO8" s="802"/>
      <c r="CP8" s="802"/>
      <c r="CQ8" s="803"/>
      <c r="CR8" s="801">
        <v>120</v>
      </c>
      <c r="CS8" s="802"/>
      <c r="CT8" s="802"/>
      <c r="CU8" s="802"/>
      <c r="CV8" s="803"/>
      <c r="CW8" s="801" t="s">
        <v>566</v>
      </c>
      <c r="CX8" s="802"/>
      <c r="CY8" s="802"/>
      <c r="CZ8" s="802"/>
      <c r="DA8" s="803"/>
      <c r="DB8" s="801" t="s">
        <v>566</v>
      </c>
      <c r="DC8" s="802"/>
      <c r="DD8" s="802"/>
      <c r="DE8" s="802"/>
      <c r="DF8" s="803"/>
      <c r="DG8" s="801" t="s">
        <v>566</v>
      </c>
      <c r="DH8" s="802"/>
      <c r="DI8" s="802"/>
      <c r="DJ8" s="802"/>
      <c r="DK8" s="803"/>
      <c r="DL8" s="801" t="s">
        <v>566</v>
      </c>
      <c r="DM8" s="802"/>
      <c r="DN8" s="802"/>
      <c r="DO8" s="802"/>
      <c r="DP8" s="803"/>
      <c r="DQ8" s="801" t="s">
        <v>566</v>
      </c>
      <c r="DR8" s="802"/>
      <c r="DS8" s="802"/>
      <c r="DT8" s="802"/>
      <c r="DU8" s="803"/>
      <c r="DV8" s="804"/>
      <c r="DW8" s="805"/>
      <c r="DX8" s="805"/>
      <c r="DY8" s="805"/>
      <c r="DZ8" s="806"/>
      <c r="EA8" s="207"/>
    </row>
    <row r="9" spans="1:131" s="208" customFormat="1" ht="26.25" customHeight="1">
      <c r="A9" s="214">
        <v>3</v>
      </c>
      <c r="B9" s="775" t="s">
        <v>367</v>
      </c>
      <c r="C9" s="776"/>
      <c r="D9" s="776"/>
      <c r="E9" s="776"/>
      <c r="F9" s="776"/>
      <c r="G9" s="776"/>
      <c r="H9" s="776"/>
      <c r="I9" s="776"/>
      <c r="J9" s="776"/>
      <c r="K9" s="776"/>
      <c r="L9" s="776"/>
      <c r="M9" s="776"/>
      <c r="N9" s="776"/>
      <c r="O9" s="776"/>
      <c r="P9" s="777"/>
      <c r="Q9" s="778">
        <v>104</v>
      </c>
      <c r="R9" s="779"/>
      <c r="S9" s="779"/>
      <c r="T9" s="779"/>
      <c r="U9" s="779"/>
      <c r="V9" s="779">
        <v>94</v>
      </c>
      <c r="W9" s="779"/>
      <c r="X9" s="779"/>
      <c r="Y9" s="779"/>
      <c r="Z9" s="779"/>
      <c r="AA9" s="779">
        <v>10</v>
      </c>
      <c r="AB9" s="779"/>
      <c r="AC9" s="779"/>
      <c r="AD9" s="779"/>
      <c r="AE9" s="780"/>
      <c r="AF9" s="781">
        <v>10</v>
      </c>
      <c r="AG9" s="782"/>
      <c r="AH9" s="782"/>
      <c r="AI9" s="782"/>
      <c r="AJ9" s="783"/>
      <c r="AK9" s="784" t="s">
        <v>544</v>
      </c>
      <c r="AL9" s="785"/>
      <c r="AM9" s="785"/>
      <c r="AN9" s="785"/>
      <c r="AO9" s="785"/>
      <c r="AP9" s="785">
        <v>43</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558</v>
      </c>
      <c r="BT9" s="789"/>
      <c r="BU9" s="789"/>
      <c r="BV9" s="789"/>
      <c r="BW9" s="789"/>
      <c r="BX9" s="789"/>
      <c r="BY9" s="789"/>
      <c r="BZ9" s="789"/>
      <c r="CA9" s="789"/>
      <c r="CB9" s="789"/>
      <c r="CC9" s="789"/>
      <c r="CD9" s="789"/>
      <c r="CE9" s="789"/>
      <c r="CF9" s="789"/>
      <c r="CG9" s="790"/>
      <c r="CH9" s="801">
        <v>-5</v>
      </c>
      <c r="CI9" s="802"/>
      <c r="CJ9" s="802"/>
      <c r="CK9" s="802"/>
      <c r="CL9" s="803"/>
      <c r="CM9" s="801">
        <v>131</v>
      </c>
      <c r="CN9" s="802"/>
      <c r="CO9" s="802"/>
      <c r="CP9" s="802"/>
      <c r="CQ9" s="803"/>
      <c r="CR9" s="801">
        <v>52</v>
      </c>
      <c r="CS9" s="802"/>
      <c r="CT9" s="802"/>
      <c r="CU9" s="802"/>
      <c r="CV9" s="803"/>
      <c r="CW9" s="801" t="s">
        <v>566</v>
      </c>
      <c r="CX9" s="802"/>
      <c r="CY9" s="802"/>
      <c r="CZ9" s="802"/>
      <c r="DA9" s="803"/>
      <c r="DB9" s="801" t="s">
        <v>566</v>
      </c>
      <c r="DC9" s="802"/>
      <c r="DD9" s="802"/>
      <c r="DE9" s="802"/>
      <c r="DF9" s="803"/>
      <c r="DG9" s="801" t="s">
        <v>566</v>
      </c>
      <c r="DH9" s="802"/>
      <c r="DI9" s="802"/>
      <c r="DJ9" s="802"/>
      <c r="DK9" s="803"/>
      <c r="DL9" s="801" t="s">
        <v>566</v>
      </c>
      <c r="DM9" s="802"/>
      <c r="DN9" s="802"/>
      <c r="DO9" s="802"/>
      <c r="DP9" s="803"/>
      <c r="DQ9" s="801" t="s">
        <v>566</v>
      </c>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t="s">
        <v>559</v>
      </c>
      <c r="BT10" s="789"/>
      <c r="BU10" s="789"/>
      <c r="BV10" s="789"/>
      <c r="BW10" s="789"/>
      <c r="BX10" s="789"/>
      <c r="BY10" s="789"/>
      <c r="BZ10" s="789"/>
      <c r="CA10" s="789"/>
      <c r="CB10" s="789"/>
      <c r="CC10" s="789"/>
      <c r="CD10" s="789"/>
      <c r="CE10" s="789"/>
      <c r="CF10" s="789"/>
      <c r="CG10" s="790"/>
      <c r="CH10" s="801">
        <v>-2</v>
      </c>
      <c r="CI10" s="802"/>
      <c r="CJ10" s="802"/>
      <c r="CK10" s="802"/>
      <c r="CL10" s="803"/>
      <c r="CM10" s="801">
        <v>36</v>
      </c>
      <c r="CN10" s="802"/>
      <c r="CO10" s="802"/>
      <c r="CP10" s="802"/>
      <c r="CQ10" s="803"/>
      <c r="CR10" s="801">
        <v>15</v>
      </c>
      <c r="CS10" s="802"/>
      <c r="CT10" s="802"/>
      <c r="CU10" s="802"/>
      <c r="CV10" s="803"/>
      <c r="CW10" s="801" t="s">
        <v>569</v>
      </c>
      <c r="CX10" s="802"/>
      <c r="CY10" s="802"/>
      <c r="CZ10" s="802"/>
      <c r="DA10" s="803"/>
      <c r="DB10" s="801" t="s">
        <v>566</v>
      </c>
      <c r="DC10" s="802"/>
      <c r="DD10" s="802"/>
      <c r="DE10" s="802"/>
      <c r="DF10" s="803"/>
      <c r="DG10" s="801" t="s">
        <v>566</v>
      </c>
      <c r="DH10" s="802"/>
      <c r="DI10" s="802"/>
      <c r="DJ10" s="802"/>
      <c r="DK10" s="803"/>
      <c r="DL10" s="801" t="s">
        <v>566</v>
      </c>
      <c r="DM10" s="802"/>
      <c r="DN10" s="802"/>
      <c r="DO10" s="802"/>
      <c r="DP10" s="803"/>
      <c r="DQ10" s="801" t="s">
        <v>566</v>
      </c>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t="s">
        <v>560</v>
      </c>
      <c r="BT11" s="789"/>
      <c r="BU11" s="789"/>
      <c r="BV11" s="789"/>
      <c r="BW11" s="789"/>
      <c r="BX11" s="789"/>
      <c r="BY11" s="789"/>
      <c r="BZ11" s="789"/>
      <c r="CA11" s="789"/>
      <c r="CB11" s="789"/>
      <c r="CC11" s="789"/>
      <c r="CD11" s="789"/>
      <c r="CE11" s="789"/>
      <c r="CF11" s="789"/>
      <c r="CG11" s="790"/>
      <c r="CH11" s="801">
        <v>9</v>
      </c>
      <c r="CI11" s="802"/>
      <c r="CJ11" s="802"/>
      <c r="CK11" s="802"/>
      <c r="CL11" s="803"/>
      <c r="CM11" s="801">
        <v>1510</v>
      </c>
      <c r="CN11" s="802"/>
      <c r="CO11" s="802"/>
      <c r="CP11" s="802"/>
      <c r="CQ11" s="803"/>
      <c r="CR11" s="801">
        <v>351</v>
      </c>
      <c r="CS11" s="802"/>
      <c r="CT11" s="802"/>
      <c r="CU11" s="802"/>
      <c r="CV11" s="803"/>
      <c r="CW11" s="801" t="s">
        <v>566</v>
      </c>
      <c r="CX11" s="802"/>
      <c r="CY11" s="802"/>
      <c r="CZ11" s="802"/>
      <c r="DA11" s="803"/>
      <c r="DB11" s="801" t="s">
        <v>566</v>
      </c>
      <c r="DC11" s="802"/>
      <c r="DD11" s="802"/>
      <c r="DE11" s="802"/>
      <c r="DF11" s="803"/>
      <c r="DG11" s="801" t="s">
        <v>566</v>
      </c>
      <c r="DH11" s="802"/>
      <c r="DI11" s="802"/>
      <c r="DJ11" s="802"/>
      <c r="DK11" s="803"/>
      <c r="DL11" s="801" t="s">
        <v>566</v>
      </c>
      <c r="DM11" s="802"/>
      <c r="DN11" s="802"/>
      <c r="DO11" s="802"/>
      <c r="DP11" s="803"/>
      <c r="DQ11" s="801" t="s">
        <v>566</v>
      </c>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t="s">
        <v>561</v>
      </c>
      <c r="BT12" s="789"/>
      <c r="BU12" s="789"/>
      <c r="BV12" s="789"/>
      <c r="BW12" s="789"/>
      <c r="BX12" s="789"/>
      <c r="BY12" s="789"/>
      <c r="BZ12" s="789"/>
      <c r="CA12" s="789"/>
      <c r="CB12" s="789"/>
      <c r="CC12" s="789"/>
      <c r="CD12" s="789"/>
      <c r="CE12" s="789"/>
      <c r="CF12" s="789"/>
      <c r="CG12" s="790"/>
      <c r="CH12" s="801">
        <v>-19</v>
      </c>
      <c r="CI12" s="802"/>
      <c r="CJ12" s="802"/>
      <c r="CK12" s="802"/>
      <c r="CL12" s="803"/>
      <c r="CM12" s="801">
        <v>1425</v>
      </c>
      <c r="CN12" s="802"/>
      <c r="CO12" s="802"/>
      <c r="CP12" s="802"/>
      <c r="CQ12" s="803"/>
      <c r="CR12" s="801">
        <v>520</v>
      </c>
      <c r="CS12" s="802"/>
      <c r="CT12" s="802"/>
      <c r="CU12" s="802"/>
      <c r="CV12" s="803"/>
      <c r="CW12" s="801" t="s">
        <v>566</v>
      </c>
      <c r="CX12" s="802"/>
      <c r="CY12" s="802"/>
      <c r="CZ12" s="802"/>
      <c r="DA12" s="803"/>
      <c r="DB12" s="801" t="s">
        <v>566</v>
      </c>
      <c r="DC12" s="802"/>
      <c r="DD12" s="802"/>
      <c r="DE12" s="802"/>
      <c r="DF12" s="803"/>
      <c r="DG12" s="801" t="s">
        <v>566</v>
      </c>
      <c r="DH12" s="802"/>
      <c r="DI12" s="802"/>
      <c r="DJ12" s="802"/>
      <c r="DK12" s="803"/>
      <c r="DL12" s="801" t="s">
        <v>566</v>
      </c>
      <c r="DM12" s="802"/>
      <c r="DN12" s="802"/>
      <c r="DO12" s="802"/>
      <c r="DP12" s="803"/>
      <c r="DQ12" s="801" t="s">
        <v>566</v>
      </c>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t="s">
        <v>568</v>
      </c>
      <c r="BS13" s="788" t="s">
        <v>562</v>
      </c>
      <c r="BT13" s="789"/>
      <c r="BU13" s="789"/>
      <c r="BV13" s="789"/>
      <c r="BW13" s="789"/>
      <c r="BX13" s="789"/>
      <c r="BY13" s="789"/>
      <c r="BZ13" s="789"/>
      <c r="CA13" s="789"/>
      <c r="CB13" s="789"/>
      <c r="CC13" s="789"/>
      <c r="CD13" s="789"/>
      <c r="CE13" s="789"/>
      <c r="CF13" s="789"/>
      <c r="CG13" s="790"/>
      <c r="CH13" s="801">
        <v>71</v>
      </c>
      <c r="CI13" s="802"/>
      <c r="CJ13" s="802"/>
      <c r="CK13" s="802"/>
      <c r="CL13" s="803"/>
      <c r="CM13" s="801">
        <v>1147</v>
      </c>
      <c r="CN13" s="802"/>
      <c r="CO13" s="802"/>
      <c r="CP13" s="802"/>
      <c r="CQ13" s="803"/>
      <c r="CR13" s="801">
        <v>10</v>
      </c>
      <c r="CS13" s="802"/>
      <c r="CT13" s="802"/>
      <c r="CU13" s="802"/>
      <c r="CV13" s="803"/>
      <c r="CW13" s="801" t="s">
        <v>566</v>
      </c>
      <c r="CX13" s="802"/>
      <c r="CY13" s="802"/>
      <c r="CZ13" s="802"/>
      <c r="DA13" s="803"/>
      <c r="DB13" s="801" t="s">
        <v>566</v>
      </c>
      <c r="DC13" s="802"/>
      <c r="DD13" s="802"/>
      <c r="DE13" s="802"/>
      <c r="DF13" s="803"/>
      <c r="DG13" s="801">
        <v>4900</v>
      </c>
      <c r="DH13" s="802"/>
      <c r="DI13" s="802"/>
      <c r="DJ13" s="802"/>
      <c r="DK13" s="803"/>
      <c r="DL13" s="801" t="s">
        <v>566</v>
      </c>
      <c r="DM13" s="802"/>
      <c r="DN13" s="802"/>
      <c r="DO13" s="802"/>
      <c r="DP13" s="803"/>
      <c r="DQ13" s="801">
        <v>1038</v>
      </c>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t="s">
        <v>563</v>
      </c>
      <c r="BT14" s="789"/>
      <c r="BU14" s="789"/>
      <c r="BV14" s="789"/>
      <c r="BW14" s="789"/>
      <c r="BX14" s="789"/>
      <c r="BY14" s="789"/>
      <c r="BZ14" s="789"/>
      <c r="CA14" s="789"/>
      <c r="CB14" s="789"/>
      <c r="CC14" s="789"/>
      <c r="CD14" s="789"/>
      <c r="CE14" s="789"/>
      <c r="CF14" s="789"/>
      <c r="CG14" s="790"/>
      <c r="CH14" s="801">
        <v>0</v>
      </c>
      <c r="CI14" s="802"/>
      <c r="CJ14" s="802"/>
      <c r="CK14" s="802"/>
      <c r="CL14" s="803"/>
      <c r="CM14" s="801">
        <v>49</v>
      </c>
      <c r="CN14" s="802"/>
      <c r="CO14" s="802"/>
      <c r="CP14" s="802"/>
      <c r="CQ14" s="803"/>
      <c r="CR14" s="801">
        <v>20</v>
      </c>
      <c r="CS14" s="802"/>
      <c r="CT14" s="802"/>
      <c r="CU14" s="802"/>
      <c r="CV14" s="803"/>
      <c r="CW14" s="801" t="s">
        <v>566</v>
      </c>
      <c r="CX14" s="802"/>
      <c r="CY14" s="802"/>
      <c r="CZ14" s="802"/>
      <c r="DA14" s="803"/>
      <c r="DB14" s="801" t="s">
        <v>566</v>
      </c>
      <c r="DC14" s="802"/>
      <c r="DD14" s="802"/>
      <c r="DE14" s="802"/>
      <c r="DF14" s="803"/>
      <c r="DG14" s="801" t="s">
        <v>566</v>
      </c>
      <c r="DH14" s="802"/>
      <c r="DI14" s="802"/>
      <c r="DJ14" s="802"/>
      <c r="DK14" s="803"/>
      <c r="DL14" s="801" t="s">
        <v>566</v>
      </c>
      <c r="DM14" s="802"/>
      <c r="DN14" s="802"/>
      <c r="DO14" s="802"/>
      <c r="DP14" s="803"/>
      <c r="DQ14" s="801" t="s">
        <v>566</v>
      </c>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t="s">
        <v>564</v>
      </c>
      <c r="BT15" s="789"/>
      <c r="BU15" s="789"/>
      <c r="BV15" s="789"/>
      <c r="BW15" s="789"/>
      <c r="BX15" s="789"/>
      <c r="BY15" s="789"/>
      <c r="BZ15" s="789"/>
      <c r="CA15" s="789"/>
      <c r="CB15" s="789"/>
      <c r="CC15" s="789"/>
      <c r="CD15" s="789"/>
      <c r="CE15" s="789"/>
      <c r="CF15" s="789"/>
      <c r="CG15" s="790"/>
      <c r="CH15" s="801">
        <v>0</v>
      </c>
      <c r="CI15" s="802"/>
      <c r="CJ15" s="802"/>
      <c r="CK15" s="802"/>
      <c r="CL15" s="803"/>
      <c r="CM15" s="801">
        <v>12</v>
      </c>
      <c r="CN15" s="802"/>
      <c r="CO15" s="802"/>
      <c r="CP15" s="802"/>
      <c r="CQ15" s="803"/>
      <c r="CR15" s="801">
        <v>10</v>
      </c>
      <c r="CS15" s="802"/>
      <c r="CT15" s="802"/>
      <c r="CU15" s="802"/>
      <c r="CV15" s="803"/>
      <c r="CW15" s="801" t="s">
        <v>566</v>
      </c>
      <c r="CX15" s="802"/>
      <c r="CY15" s="802"/>
      <c r="CZ15" s="802"/>
      <c r="DA15" s="803"/>
      <c r="DB15" s="801" t="s">
        <v>566</v>
      </c>
      <c r="DC15" s="802"/>
      <c r="DD15" s="802"/>
      <c r="DE15" s="802"/>
      <c r="DF15" s="803"/>
      <c r="DG15" s="801" t="s">
        <v>566</v>
      </c>
      <c r="DH15" s="802"/>
      <c r="DI15" s="802"/>
      <c r="DJ15" s="802"/>
      <c r="DK15" s="803"/>
      <c r="DL15" s="801" t="s">
        <v>566</v>
      </c>
      <c r="DM15" s="802"/>
      <c r="DN15" s="802"/>
      <c r="DO15" s="802"/>
      <c r="DP15" s="803"/>
      <c r="DQ15" s="801" t="s">
        <v>566</v>
      </c>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t="s">
        <v>565</v>
      </c>
      <c r="BT16" s="789"/>
      <c r="BU16" s="789"/>
      <c r="BV16" s="789"/>
      <c r="BW16" s="789"/>
      <c r="BX16" s="789"/>
      <c r="BY16" s="789"/>
      <c r="BZ16" s="789"/>
      <c r="CA16" s="789"/>
      <c r="CB16" s="789"/>
      <c r="CC16" s="789"/>
      <c r="CD16" s="789"/>
      <c r="CE16" s="789"/>
      <c r="CF16" s="789"/>
      <c r="CG16" s="790"/>
      <c r="CH16" s="801">
        <v>0</v>
      </c>
      <c r="CI16" s="802"/>
      <c r="CJ16" s="802"/>
      <c r="CK16" s="802"/>
      <c r="CL16" s="803"/>
      <c r="CM16" s="801">
        <v>-39</v>
      </c>
      <c r="CN16" s="802"/>
      <c r="CO16" s="802"/>
      <c r="CP16" s="802"/>
      <c r="CQ16" s="803"/>
      <c r="CR16" s="801">
        <v>3</v>
      </c>
      <c r="CS16" s="802"/>
      <c r="CT16" s="802"/>
      <c r="CU16" s="802"/>
      <c r="CV16" s="803"/>
      <c r="CW16" s="801" t="s">
        <v>566</v>
      </c>
      <c r="CX16" s="802"/>
      <c r="CY16" s="802"/>
      <c r="CZ16" s="802"/>
      <c r="DA16" s="803"/>
      <c r="DB16" s="801" t="s">
        <v>566</v>
      </c>
      <c r="DC16" s="802"/>
      <c r="DD16" s="802"/>
      <c r="DE16" s="802"/>
      <c r="DF16" s="803"/>
      <c r="DG16" s="801" t="s">
        <v>566</v>
      </c>
      <c r="DH16" s="802"/>
      <c r="DI16" s="802"/>
      <c r="DJ16" s="802"/>
      <c r="DK16" s="803"/>
      <c r="DL16" s="801" t="s">
        <v>566</v>
      </c>
      <c r="DM16" s="802"/>
      <c r="DN16" s="802"/>
      <c r="DO16" s="802"/>
      <c r="DP16" s="803"/>
      <c r="DQ16" s="801" t="s">
        <v>566</v>
      </c>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368</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369</v>
      </c>
      <c r="B23" s="810" t="s">
        <v>370</v>
      </c>
      <c r="C23" s="811"/>
      <c r="D23" s="811"/>
      <c r="E23" s="811"/>
      <c r="F23" s="811"/>
      <c r="G23" s="811"/>
      <c r="H23" s="811"/>
      <c r="I23" s="811"/>
      <c r="J23" s="811"/>
      <c r="K23" s="811"/>
      <c r="L23" s="811"/>
      <c r="M23" s="811"/>
      <c r="N23" s="811"/>
      <c r="O23" s="811"/>
      <c r="P23" s="812"/>
      <c r="Q23" s="813">
        <v>110054</v>
      </c>
      <c r="R23" s="814"/>
      <c r="S23" s="814"/>
      <c r="T23" s="814"/>
      <c r="U23" s="814"/>
      <c r="V23" s="814">
        <v>109582</v>
      </c>
      <c r="W23" s="814"/>
      <c r="X23" s="814"/>
      <c r="Y23" s="814"/>
      <c r="Z23" s="814"/>
      <c r="AA23" s="814">
        <v>472</v>
      </c>
      <c r="AB23" s="814"/>
      <c r="AC23" s="814"/>
      <c r="AD23" s="814"/>
      <c r="AE23" s="815"/>
      <c r="AF23" s="816">
        <v>137</v>
      </c>
      <c r="AG23" s="814"/>
      <c r="AH23" s="814"/>
      <c r="AI23" s="814"/>
      <c r="AJ23" s="817"/>
      <c r="AK23" s="818"/>
      <c r="AL23" s="819"/>
      <c r="AM23" s="819"/>
      <c r="AN23" s="819"/>
      <c r="AO23" s="819"/>
      <c r="AP23" s="814">
        <v>106323</v>
      </c>
      <c r="AQ23" s="814"/>
      <c r="AR23" s="814"/>
      <c r="AS23" s="814"/>
      <c r="AT23" s="814"/>
      <c r="AU23" s="820"/>
      <c r="AV23" s="820"/>
      <c r="AW23" s="820"/>
      <c r="AX23" s="820"/>
      <c r="AY23" s="821"/>
      <c r="AZ23" s="829" t="s">
        <v>113</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371</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372</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348</v>
      </c>
      <c r="B26" s="761"/>
      <c r="C26" s="761"/>
      <c r="D26" s="761"/>
      <c r="E26" s="761"/>
      <c r="F26" s="761"/>
      <c r="G26" s="761"/>
      <c r="H26" s="761"/>
      <c r="I26" s="761"/>
      <c r="J26" s="761"/>
      <c r="K26" s="761"/>
      <c r="L26" s="761"/>
      <c r="M26" s="761"/>
      <c r="N26" s="761"/>
      <c r="O26" s="761"/>
      <c r="P26" s="762"/>
      <c r="Q26" s="737" t="s">
        <v>373</v>
      </c>
      <c r="R26" s="738"/>
      <c r="S26" s="738"/>
      <c r="T26" s="738"/>
      <c r="U26" s="739"/>
      <c r="V26" s="737" t="s">
        <v>374</v>
      </c>
      <c r="W26" s="738"/>
      <c r="X26" s="738"/>
      <c r="Y26" s="738"/>
      <c r="Z26" s="739"/>
      <c r="AA26" s="737" t="s">
        <v>375</v>
      </c>
      <c r="AB26" s="738"/>
      <c r="AC26" s="738"/>
      <c r="AD26" s="738"/>
      <c r="AE26" s="738"/>
      <c r="AF26" s="832" t="s">
        <v>376</v>
      </c>
      <c r="AG26" s="833"/>
      <c r="AH26" s="833"/>
      <c r="AI26" s="833"/>
      <c r="AJ26" s="834"/>
      <c r="AK26" s="738" t="s">
        <v>377</v>
      </c>
      <c r="AL26" s="738"/>
      <c r="AM26" s="738"/>
      <c r="AN26" s="738"/>
      <c r="AO26" s="739"/>
      <c r="AP26" s="737" t="s">
        <v>378</v>
      </c>
      <c r="AQ26" s="738"/>
      <c r="AR26" s="738"/>
      <c r="AS26" s="738"/>
      <c r="AT26" s="739"/>
      <c r="AU26" s="737" t="s">
        <v>379</v>
      </c>
      <c r="AV26" s="738"/>
      <c r="AW26" s="738"/>
      <c r="AX26" s="738"/>
      <c r="AY26" s="739"/>
      <c r="AZ26" s="737" t="s">
        <v>380</v>
      </c>
      <c r="BA26" s="738"/>
      <c r="BB26" s="738"/>
      <c r="BC26" s="738"/>
      <c r="BD26" s="739"/>
      <c r="BE26" s="737" t="s">
        <v>355</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381</v>
      </c>
      <c r="C28" s="752"/>
      <c r="D28" s="752"/>
      <c r="E28" s="752"/>
      <c r="F28" s="752"/>
      <c r="G28" s="752"/>
      <c r="H28" s="752"/>
      <c r="I28" s="752"/>
      <c r="J28" s="752"/>
      <c r="K28" s="752"/>
      <c r="L28" s="752"/>
      <c r="M28" s="752"/>
      <c r="N28" s="752"/>
      <c r="O28" s="752"/>
      <c r="P28" s="753"/>
      <c r="Q28" s="842">
        <v>32291</v>
      </c>
      <c r="R28" s="843"/>
      <c r="S28" s="843"/>
      <c r="T28" s="843"/>
      <c r="U28" s="843"/>
      <c r="V28" s="843">
        <v>31467</v>
      </c>
      <c r="W28" s="843"/>
      <c r="X28" s="843"/>
      <c r="Y28" s="843"/>
      <c r="Z28" s="843"/>
      <c r="AA28" s="843">
        <v>824</v>
      </c>
      <c r="AB28" s="843"/>
      <c r="AC28" s="843"/>
      <c r="AD28" s="843"/>
      <c r="AE28" s="844"/>
      <c r="AF28" s="845">
        <v>824</v>
      </c>
      <c r="AG28" s="843"/>
      <c r="AH28" s="843"/>
      <c r="AI28" s="843"/>
      <c r="AJ28" s="846"/>
      <c r="AK28" s="847">
        <v>2193</v>
      </c>
      <c r="AL28" s="848"/>
      <c r="AM28" s="848"/>
      <c r="AN28" s="848"/>
      <c r="AO28" s="848"/>
      <c r="AP28" s="848">
        <v>11</v>
      </c>
      <c r="AQ28" s="848"/>
      <c r="AR28" s="848"/>
      <c r="AS28" s="848"/>
      <c r="AT28" s="848"/>
      <c r="AU28" s="838" t="s">
        <v>567</v>
      </c>
      <c r="AV28" s="838"/>
      <c r="AW28" s="838"/>
      <c r="AX28" s="838"/>
      <c r="AY28" s="838"/>
      <c r="AZ28" s="839"/>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382</v>
      </c>
      <c r="C29" s="776"/>
      <c r="D29" s="776"/>
      <c r="E29" s="776"/>
      <c r="F29" s="776"/>
      <c r="G29" s="776"/>
      <c r="H29" s="776"/>
      <c r="I29" s="776"/>
      <c r="J29" s="776"/>
      <c r="K29" s="776"/>
      <c r="L29" s="776"/>
      <c r="M29" s="776"/>
      <c r="N29" s="776"/>
      <c r="O29" s="776"/>
      <c r="P29" s="777"/>
      <c r="Q29" s="778">
        <v>27461</v>
      </c>
      <c r="R29" s="779"/>
      <c r="S29" s="779"/>
      <c r="T29" s="779"/>
      <c r="U29" s="779"/>
      <c r="V29" s="779">
        <v>27031</v>
      </c>
      <c r="W29" s="779"/>
      <c r="X29" s="779"/>
      <c r="Y29" s="779"/>
      <c r="Z29" s="779"/>
      <c r="AA29" s="779">
        <v>429</v>
      </c>
      <c r="AB29" s="779"/>
      <c r="AC29" s="779"/>
      <c r="AD29" s="779"/>
      <c r="AE29" s="780"/>
      <c r="AF29" s="781">
        <v>429</v>
      </c>
      <c r="AG29" s="782"/>
      <c r="AH29" s="782"/>
      <c r="AI29" s="782"/>
      <c r="AJ29" s="783"/>
      <c r="AK29" s="851">
        <v>3778</v>
      </c>
      <c r="AL29" s="838"/>
      <c r="AM29" s="838"/>
      <c r="AN29" s="838"/>
      <c r="AO29" s="838"/>
      <c r="AP29" s="838" t="s">
        <v>567</v>
      </c>
      <c r="AQ29" s="838"/>
      <c r="AR29" s="838"/>
      <c r="AS29" s="838"/>
      <c r="AT29" s="838"/>
      <c r="AU29" s="838" t="s">
        <v>567</v>
      </c>
      <c r="AV29" s="838"/>
      <c r="AW29" s="838"/>
      <c r="AX29" s="838"/>
      <c r="AY29" s="838"/>
      <c r="AZ29" s="852"/>
      <c r="BA29" s="852"/>
      <c r="BB29" s="852"/>
      <c r="BC29" s="852"/>
      <c r="BD29" s="852"/>
      <c r="BE29" s="849"/>
      <c r="BF29" s="849"/>
      <c r="BG29" s="849"/>
      <c r="BH29" s="849"/>
      <c r="BI29" s="850"/>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383</v>
      </c>
      <c r="C30" s="776"/>
      <c r="D30" s="776"/>
      <c r="E30" s="776"/>
      <c r="F30" s="776"/>
      <c r="G30" s="776"/>
      <c r="H30" s="776"/>
      <c r="I30" s="776"/>
      <c r="J30" s="776"/>
      <c r="K30" s="776"/>
      <c r="L30" s="776"/>
      <c r="M30" s="776"/>
      <c r="N30" s="776"/>
      <c r="O30" s="776"/>
      <c r="P30" s="777"/>
      <c r="Q30" s="778">
        <v>6084</v>
      </c>
      <c r="R30" s="779"/>
      <c r="S30" s="779"/>
      <c r="T30" s="779"/>
      <c r="U30" s="779"/>
      <c r="V30" s="779">
        <v>6041</v>
      </c>
      <c r="W30" s="779"/>
      <c r="X30" s="779"/>
      <c r="Y30" s="779"/>
      <c r="Z30" s="779"/>
      <c r="AA30" s="779">
        <v>43</v>
      </c>
      <c r="AB30" s="779"/>
      <c r="AC30" s="779"/>
      <c r="AD30" s="779"/>
      <c r="AE30" s="780"/>
      <c r="AF30" s="781">
        <v>43</v>
      </c>
      <c r="AG30" s="782"/>
      <c r="AH30" s="782"/>
      <c r="AI30" s="782"/>
      <c r="AJ30" s="783"/>
      <c r="AK30" s="851">
        <v>3310</v>
      </c>
      <c r="AL30" s="838"/>
      <c r="AM30" s="838"/>
      <c r="AN30" s="838"/>
      <c r="AO30" s="838"/>
      <c r="AP30" s="838" t="s">
        <v>567</v>
      </c>
      <c r="AQ30" s="838"/>
      <c r="AR30" s="838"/>
      <c r="AS30" s="838"/>
      <c r="AT30" s="838"/>
      <c r="AU30" s="838" t="s">
        <v>567</v>
      </c>
      <c r="AV30" s="838"/>
      <c r="AW30" s="838"/>
      <c r="AX30" s="838"/>
      <c r="AY30" s="838"/>
      <c r="AZ30" s="852"/>
      <c r="BA30" s="852"/>
      <c r="BB30" s="852"/>
      <c r="BC30" s="852"/>
      <c r="BD30" s="852"/>
      <c r="BE30" s="849"/>
      <c r="BF30" s="849"/>
      <c r="BG30" s="849"/>
      <c r="BH30" s="849"/>
      <c r="BI30" s="850"/>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384</v>
      </c>
      <c r="C31" s="776"/>
      <c r="D31" s="776"/>
      <c r="E31" s="776"/>
      <c r="F31" s="776"/>
      <c r="G31" s="776"/>
      <c r="H31" s="776"/>
      <c r="I31" s="776"/>
      <c r="J31" s="776"/>
      <c r="K31" s="776"/>
      <c r="L31" s="776"/>
      <c r="M31" s="776"/>
      <c r="N31" s="776"/>
      <c r="O31" s="776"/>
      <c r="P31" s="777"/>
      <c r="Q31" s="778">
        <v>50135</v>
      </c>
      <c r="R31" s="779"/>
      <c r="S31" s="779"/>
      <c r="T31" s="779"/>
      <c r="U31" s="779"/>
      <c r="V31" s="779">
        <v>49443</v>
      </c>
      <c r="W31" s="779"/>
      <c r="X31" s="779"/>
      <c r="Y31" s="779"/>
      <c r="Z31" s="779"/>
      <c r="AA31" s="779">
        <v>693</v>
      </c>
      <c r="AB31" s="779"/>
      <c r="AC31" s="779"/>
      <c r="AD31" s="779"/>
      <c r="AE31" s="780"/>
      <c r="AF31" s="781">
        <v>693</v>
      </c>
      <c r="AG31" s="782"/>
      <c r="AH31" s="782"/>
      <c r="AI31" s="782"/>
      <c r="AJ31" s="783"/>
      <c r="AK31" s="851" t="s">
        <v>567</v>
      </c>
      <c r="AL31" s="838"/>
      <c r="AM31" s="838"/>
      <c r="AN31" s="838"/>
      <c r="AO31" s="838"/>
      <c r="AP31" s="838">
        <v>1336</v>
      </c>
      <c r="AQ31" s="838"/>
      <c r="AR31" s="838"/>
      <c r="AS31" s="838"/>
      <c r="AT31" s="838"/>
      <c r="AU31" s="838" t="s">
        <v>567</v>
      </c>
      <c r="AV31" s="838"/>
      <c r="AW31" s="838"/>
      <c r="AX31" s="838"/>
      <c r="AY31" s="838"/>
      <c r="AZ31" s="852"/>
      <c r="BA31" s="852"/>
      <c r="BB31" s="852"/>
      <c r="BC31" s="852"/>
      <c r="BD31" s="852"/>
      <c r="BE31" s="849"/>
      <c r="BF31" s="849"/>
      <c r="BG31" s="849"/>
      <c r="BH31" s="849"/>
      <c r="BI31" s="850"/>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385</v>
      </c>
      <c r="C32" s="776"/>
      <c r="D32" s="776"/>
      <c r="E32" s="776"/>
      <c r="F32" s="776"/>
      <c r="G32" s="776"/>
      <c r="H32" s="776"/>
      <c r="I32" s="776"/>
      <c r="J32" s="776"/>
      <c r="K32" s="776"/>
      <c r="L32" s="776"/>
      <c r="M32" s="776"/>
      <c r="N32" s="776"/>
      <c r="O32" s="776"/>
      <c r="P32" s="777"/>
      <c r="Q32" s="778">
        <v>184</v>
      </c>
      <c r="R32" s="779"/>
      <c r="S32" s="779"/>
      <c r="T32" s="779"/>
      <c r="U32" s="779"/>
      <c r="V32" s="779">
        <v>184</v>
      </c>
      <c r="W32" s="779"/>
      <c r="X32" s="779"/>
      <c r="Y32" s="779"/>
      <c r="Z32" s="779"/>
      <c r="AA32" s="779">
        <v>0</v>
      </c>
      <c r="AB32" s="779"/>
      <c r="AC32" s="779"/>
      <c r="AD32" s="779"/>
      <c r="AE32" s="780"/>
      <c r="AF32" s="781">
        <v>275</v>
      </c>
      <c r="AG32" s="782"/>
      <c r="AH32" s="782"/>
      <c r="AI32" s="782"/>
      <c r="AJ32" s="783"/>
      <c r="AK32" s="851">
        <v>82</v>
      </c>
      <c r="AL32" s="838"/>
      <c r="AM32" s="838"/>
      <c r="AN32" s="838"/>
      <c r="AO32" s="838"/>
      <c r="AP32" s="838" t="s">
        <v>567</v>
      </c>
      <c r="AQ32" s="838"/>
      <c r="AR32" s="838"/>
      <c r="AS32" s="838"/>
      <c r="AT32" s="838"/>
      <c r="AU32" s="838" t="s">
        <v>567</v>
      </c>
      <c r="AV32" s="838"/>
      <c r="AW32" s="838"/>
      <c r="AX32" s="838"/>
      <c r="AY32" s="838"/>
      <c r="AZ32" s="852" t="s">
        <v>567</v>
      </c>
      <c r="BA32" s="852"/>
      <c r="BB32" s="852"/>
      <c r="BC32" s="852"/>
      <c r="BD32" s="852"/>
      <c r="BE32" s="849" t="s">
        <v>386</v>
      </c>
      <c r="BF32" s="849"/>
      <c r="BG32" s="849"/>
      <c r="BH32" s="849"/>
      <c r="BI32" s="850"/>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387</v>
      </c>
      <c r="C33" s="776"/>
      <c r="D33" s="776"/>
      <c r="E33" s="776"/>
      <c r="F33" s="776"/>
      <c r="G33" s="776"/>
      <c r="H33" s="776"/>
      <c r="I33" s="776"/>
      <c r="J33" s="776"/>
      <c r="K33" s="776"/>
      <c r="L33" s="776"/>
      <c r="M33" s="776"/>
      <c r="N33" s="776"/>
      <c r="O33" s="776"/>
      <c r="P33" s="777"/>
      <c r="Q33" s="778">
        <v>6973</v>
      </c>
      <c r="R33" s="779"/>
      <c r="S33" s="779"/>
      <c r="T33" s="779"/>
      <c r="U33" s="779"/>
      <c r="V33" s="779">
        <v>6458</v>
      </c>
      <c r="W33" s="779"/>
      <c r="X33" s="779"/>
      <c r="Y33" s="779"/>
      <c r="Z33" s="779"/>
      <c r="AA33" s="779">
        <v>514</v>
      </c>
      <c r="AB33" s="779"/>
      <c r="AC33" s="779"/>
      <c r="AD33" s="779"/>
      <c r="AE33" s="780"/>
      <c r="AF33" s="781">
        <v>5630</v>
      </c>
      <c r="AG33" s="782"/>
      <c r="AH33" s="782"/>
      <c r="AI33" s="782"/>
      <c r="AJ33" s="783"/>
      <c r="AK33" s="851">
        <v>129</v>
      </c>
      <c r="AL33" s="838"/>
      <c r="AM33" s="838"/>
      <c r="AN33" s="838"/>
      <c r="AO33" s="838"/>
      <c r="AP33" s="838">
        <v>12834</v>
      </c>
      <c r="AQ33" s="838"/>
      <c r="AR33" s="838"/>
      <c r="AS33" s="838"/>
      <c r="AT33" s="838"/>
      <c r="AU33" s="838">
        <v>1142</v>
      </c>
      <c r="AV33" s="838"/>
      <c r="AW33" s="838"/>
      <c r="AX33" s="838"/>
      <c r="AY33" s="838"/>
      <c r="AZ33" s="852" t="s">
        <v>567</v>
      </c>
      <c r="BA33" s="852"/>
      <c r="BB33" s="852"/>
      <c r="BC33" s="852"/>
      <c r="BD33" s="852"/>
      <c r="BE33" s="849" t="s">
        <v>386</v>
      </c>
      <c r="BF33" s="849"/>
      <c r="BG33" s="849"/>
      <c r="BH33" s="849"/>
      <c r="BI33" s="850"/>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t="s">
        <v>388</v>
      </c>
      <c r="C34" s="776"/>
      <c r="D34" s="776"/>
      <c r="E34" s="776"/>
      <c r="F34" s="776"/>
      <c r="G34" s="776"/>
      <c r="H34" s="776"/>
      <c r="I34" s="776"/>
      <c r="J34" s="776"/>
      <c r="K34" s="776"/>
      <c r="L34" s="776"/>
      <c r="M34" s="776"/>
      <c r="N34" s="776"/>
      <c r="O34" s="776"/>
      <c r="P34" s="777"/>
      <c r="Q34" s="778">
        <v>22</v>
      </c>
      <c r="R34" s="779"/>
      <c r="S34" s="779"/>
      <c r="T34" s="779"/>
      <c r="U34" s="779"/>
      <c r="V34" s="779">
        <v>19</v>
      </c>
      <c r="W34" s="779"/>
      <c r="X34" s="779"/>
      <c r="Y34" s="779"/>
      <c r="Z34" s="779"/>
      <c r="AA34" s="779">
        <v>3</v>
      </c>
      <c r="AB34" s="779"/>
      <c r="AC34" s="779"/>
      <c r="AD34" s="779"/>
      <c r="AE34" s="780"/>
      <c r="AF34" s="781">
        <v>151</v>
      </c>
      <c r="AG34" s="782"/>
      <c r="AH34" s="782"/>
      <c r="AI34" s="782"/>
      <c r="AJ34" s="783"/>
      <c r="AK34" s="838" t="s">
        <v>567</v>
      </c>
      <c r="AL34" s="838"/>
      <c r="AM34" s="838"/>
      <c r="AN34" s="838"/>
      <c r="AO34" s="838"/>
      <c r="AP34" s="838" t="s">
        <v>567</v>
      </c>
      <c r="AQ34" s="838"/>
      <c r="AR34" s="838"/>
      <c r="AS34" s="838"/>
      <c r="AT34" s="838"/>
      <c r="AU34" s="838" t="s">
        <v>567</v>
      </c>
      <c r="AV34" s="838"/>
      <c r="AW34" s="838"/>
      <c r="AX34" s="838"/>
      <c r="AY34" s="838"/>
      <c r="AZ34" s="852" t="s">
        <v>567</v>
      </c>
      <c r="BA34" s="852"/>
      <c r="BB34" s="852"/>
      <c r="BC34" s="852"/>
      <c r="BD34" s="852"/>
      <c r="BE34" s="849" t="s">
        <v>386</v>
      </c>
      <c r="BF34" s="849"/>
      <c r="BG34" s="849"/>
      <c r="BH34" s="849"/>
      <c r="BI34" s="850"/>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t="s">
        <v>389</v>
      </c>
      <c r="C35" s="776"/>
      <c r="D35" s="776"/>
      <c r="E35" s="776"/>
      <c r="F35" s="776"/>
      <c r="G35" s="776"/>
      <c r="H35" s="776"/>
      <c r="I35" s="776"/>
      <c r="J35" s="776"/>
      <c r="K35" s="776"/>
      <c r="L35" s="776"/>
      <c r="M35" s="776"/>
      <c r="N35" s="776"/>
      <c r="O35" s="776"/>
      <c r="P35" s="777"/>
      <c r="Q35" s="778">
        <v>226</v>
      </c>
      <c r="R35" s="779"/>
      <c r="S35" s="779"/>
      <c r="T35" s="779"/>
      <c r="U35" s="779"/>
      <c r="V35" s="779">
        <v>160</v>
      </c>
      <c r="W35" s="779"/>
      <c r="X35" s="779"/>
      <c r="Y35" s="779"/>
      <c r="Z35" s="779"/>
      <c r="AA35" s="779">
        <v>66</v>
      </c>
      <c r="AB35" s="779"/>
      <c r="AC35" s="779"/>
      <c r="AD35" s="779"/>
      <c r="AE35" s="780"/>
      <c r="AF35" s="781">
        <v>286</v>
      </c>
      <c r="AG35" s="782"/>
      <c r="AH35" s="782"/>
      <c r="AI35" s="782"/>
      <c r="AJ35" s="783"/>
      <c r="AK35" s="838" t="s">
        <v>567</v>
      </c>
      <c r="AL35" s="838"/>
      <c r="AM35" s="838"/>
      <c r="AN35" s="838"/>
      <c r="AO35" s="838"/>
      <c r="AP35" s="838">
        <v>150</v>
      </c>
      <c r="AQ35" s="838"/>
      <c r="AR35" s="838"/>
      <c r="AS35" s="838"/>
      <c r="AT35" s="838"/>
      <c r="AU35" s="838" t="s">
        <v>567</v>
      </c>
      <c r="AV35" s="838"/>
      <c r="AW35" s="838"/>
      <c r="AX35" s="838"/>
      <c r="AY35" s="838"/>
      <c r="AZ35" s="852" t="s">
        <v>567</v>
      </c>
      <c r="BA35" s="852"/>
      <c r="BB35" s="852"/>
      <c r="BC35" s="852"/>
      <c r="BD35" s="852"/>
      <c r="BE35" s="849" t="s">
        <v>386</v>
      </c>
      <c r="BF35" s="849"/>
      <c r="BG35" s="849"/>
      <c r="BH35" s="849"/>
      <c r="BI35" s="850"/>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t="s">
        <v>390</v>
      </c>
      <c r="C36" s="776"/>
      <c r="D36" s="776"/>
      <c r="E36" s="776"/>
      <c r="F36" s="776"/>
      <c r="G36" s="776"/>
      <c r="H36" s="776"/>
      <c r="I36" s="776"/>
      <c r="J36" s="776"/>
      <c r="K36" s="776"/>
      <c r="L36" s="776"/>
      <c r="M36" s="776"/>
      <c r="N36" s="776"/>
      <c r="O36" s="776"/>
      <c r="P36" s="777"/>
      <c r="Q36" s="778">
        <v>8391</v>
      </c>
      <c r="R36" s="779"/>
      <c r="S36" s="779"/>
      <c r="T36" s="779"/>
      <c r="U36" s="779"/>
      <c r="V36" s="779">
        <v>8678</v>
      </c>
      <c r="W36" s="779"/>
      <c r="X36" s="779"/>
      <c r="Y36" s="779"/>
      <c r="Z36" s="779"/>
      <c r="AA36" s="779">
        <v>-287</v>
      </c>
      <c r="AB36" s="779"/>
      <c r="AC36" s="779"/>
      <c r="AD36" s="779"/>
      <c r="AE36" s="780"/>
      <c r="AF36" s="781">
        <v>229</v>
      </c>
      <c r="AG36" s="782"/>
      <c r="AH36" s="782"/>
      <c r="AI36" s="782"/>
      <c r="AJ36" s="783"/>
      <c r="AK36" s="838">
        <v>5776</v>
      </c>
      <c r="AL36" s="838"/>
      <c r="AM36" s="838"/>
      <c r="AN36" s="838"/>
      <c r="AO36" s="838"/>
      <c r="AP36" s="838">
        <v>70739</v>
      </c>
      <c r="AQ36" s="838"/>
      <c r="AR36" s="838"/>
      <c r="AS36" s="838"/>
      <c r="AT36" s="838"/>
      <c r="AU36" s="838">
        <v>61189</v>
      </c>
      <c r="AV36" s="838"/>
      <c r="AW36" s="838"/>
      <c r="AX36" s="838"/>
      <c r="AY36" s="838"/>
      <c r="AZ36" s="852" t="s">
        <v>567</v>
      </c>
      <c r="BA36" s="852"/>
      <c r="BB36" s="852"/>
      <c r="BC36" s="852"/>
      <c r="BD36" s="852"/>
      <c r="BE36" s="849" t="s">
        <v>386</v>
      </c>
      <c r="BF36" s="849"/>
      <c r="BG36" s="849"/>
      <c r="BH36" s="849"/>
      <c r="BI36" s="850"/>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t="s">
        <v>391</v>
      </c>
      <c r="C37" s="776"/>
      <c r="D37" s="776"/>
      <c r="E37" s="776"/>
      <c r="F37" s="776"/>
      <c r="G37" s="776"/>
      <c r="H37" s="776"/>
      <c r="I37" s="776"/>
      <c r="J37" s="776"/>
      <c r="K37" s="776"/>
      <c r="L37" s="776"/>
      <c r="M37" s="776"/>
      <c r="N37" s="776"/>
      <c r="O37" s="776"/>
      <c r="P37" s="777"/>
      <c r="Q37" s="778">
        <v>1044</v>
      </c>
      <c r="R37" s="779"/>
      <c r="S37" s="779"/>
      <c r="T37" s="779"/>
      <c r="U37" s="779"/>
      <c r="V37" s="779">
        <v>998</v>
      </c>
      <c r="W37" s="779"/>
      <c r="X37" s="779"/>
      <c r="Y37" s="779"/>
      <c r="Z37" s="779"/>
      <c r="AA37" s="779">
        <v>46</v>
      </c>
      <c r="AB37" s="779"/>
      <c r="AC37" s="779"/>
      <c r="AD37" s="779"/>
      <c r="AE37" s="780"/>
      <c r="AF37" s="781">
        <v>24</v>
      </c>
      <c r="AG37" s="782"/>
      <c r="AH37" s="782"/>
      <c r="AI37" s="782"/>
      <c r="AJ37" s="783"/>
      <c r="AK37" s="851">
        <v>410</v>
      </c>
      <c r="AL37" s="838"/>
      <c r="AM37" s="838"/>
      <c r="AN37" s="838"/>
      <c r="AO37" s="838"/>
      <c r="AP37" s="838">
        <v>3916</v>
      </c>
      <c r="AQ37" s="838"/>
      <c r="AR37" s="838"/>
      <c r="AS37" s="838"/>
      <c r="AT37" s="838"/>
      <c r="AU37" s="838">
        <v>3630</v>
      </c>
      <c r="AV37" s="838"/>
      <c r="AW37" s="838"/>
      <c r="AX37" s="838"/>
      <c r="AY37" s="838"/>
      <c r="AZ37" s="852" t="s">
        <v>567</v>
      </c>
      <c r="BA37" s="852"/>
      <c r="BB37" s="852"/>
      <c r="BC37" s="852"/>
      <c r="BD37" s="852"/>
      <c r="BE37" s="849" t="s">
        <v>392</v>
      </c>
      <c r="BF37" s="849"/>
      <c r="BG37" s="849"/>
      <c r="BH37" s="849"/>
      <c r="BI37" s="850"/>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t="s">
        <v>393</v>
      </c>
      <c r="C38" s="776"/>
      <c r="D38" s="776"/>
      <c r="E38" s="776"/>
      <c r="F38" s="776"/>
      <c r="G38" s="776"/>
      <c r="H38" s="776"/>
      <c r="I38" s="776"/>
      <c r="J38" s="776"/>
      <c r="K38" s="776"/>
      <c r="L38" s="776"/>
      <c r="M38" s="776"/>
      <c r="N38" s="776"/>
      <c r="O38" s="776"/>
      <c r="P38" s="777"/>
      <c r="Q38" s="778">
        <v>546</v>
      </c>
      <c r="R38" s="779"/>
      <c r="S38" s="779"/>
      <c r="T38" s="779"/>
      <c r="U38" s="779"/>
      <c r="V38" s="779">
        <v>546</v>
      </c>
      <c r="W38" s="779"/>
      <c r="X38" s="779"/>
      <c r="Y38" s="779"/>
      <c r="Z38" s="779"/>
      <c r="AA38" s="779">
        <v>0</v>
      </c>
      <c r="AB38" s="779"/>
      <c r="AC38" s="779"/>
      <c r="AD38" s="779"/>
      <c r="AE38" s="780"/>
      <c r="AF38" s="781">
        <v>0</v>
      </c>
      <c r="AG38" s="782"/>
      <c r="AH38" s="782"/>
      <c r="AI38" s="782"/>
      <c r="AJ38" s="783"/>
      <c r="AK38" s="851">
        <v>408</v>
      </c>
      <c r="AL38" s="838"/>
      <c r="AM38" s="838"/>
      <c r="AN38" s="838"/>
      <c r="AO38" s="838"/>
      <c r="AP38" s="838">
        <v>3152</v>
      </c>
      <c r="AQ38" s="838"/>
      <c r="AR38" s="838"/>
      <c r="AS38" s="838"/>
      <c r="AT38" s="838"/>
      <c r="AU38" s="838">
        <v>3104</v>
      </c>
      <c r="AV38" s="838"/>
      <c r="AW38" s="838"/>
      <c r="AX38" s="838"/>
      <c r="AY38" s="838"/>
      <c r="AZ38" s="852" t="s">
        <v>567</v>
      </c>
      <c r="BA38" s="852"/>
      <c r="BB38" s="852"/>
      <c r="BC38" s="852"/>
      <c r="BD38" s="852"/>
      <c r="BE38" s="849" t="s">
        <v>392</v>
      </c>
      <c r="BF38" s="849"/>
      <c r="BG38" s="849"/>
      <c r="BH38" s="849"/>
      <c r="BI38" s="850"/>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t="s">
        <v>394</v>
      </c>
      <c r="C39" s="776"/>
      <c r="D39" s="776"/>
      <c r="E39" s="776"/>
      <c r="F39" s="776"/>
      <c r="G39" s="776"/>
      <c r="H39" s="776"/>
      <c r="I39" s="776"/>
      <c r="J39" s="776"/>
      <c r="K39" s="776"/>
      <c r="L39" s="776"/>
      <c r="M39" s="776"/>
      <c r="N39" s="776"/>
      <c r="O39" s="776"/>
      <c r="P39" s="777"/>
      <c r="Q39" s="778">
        <v>328</v>
      </c>
      <c r="R39" s="779"/>
      <c r="S39" s="779"/>
      <c r="T39" s="779"/>
      <c r="U39" s="779"/>
      <c r="V39" s="779">
        <v>328</v>
      </c>
      <c r="W39" s="779"/>
      <c r="X39" s="779"/>
      <c r="Y39" s="779"/>
      <c r="Z39" s="779"/>
      <c r="AA39" s="779">
        <v>0</v>
      </c>
      <c r="AB39" s="779"/>
      <c r="AC39" s="779"/>
      <c r="AD39" s="779"/>
      <c r="AE39" s="780"/>
      <c r="AF39" s="781">
        <v>0</v>
      </c>
      <c r="AG39" s="782"/>
      <c r="AH39" s="782"/>
      <c r="AI39" s="782"/>
      <c r="AJ39" s="783"/>
      <c r="AK39" s="851">
        <v>148</v>
      </c>
      <c r="AL39" s="838"/>
      <c r="AM39" s="838"/>
      <c r="AN39" s="838"/>
      <c r="AO39" s="838"/>
      <c r="AP39" s="838">
        <v>111</v>
      </c>
      <c r="AQ39" s="838"/>
      <c r="AR39" s="838"/>
      <c r="AS39" s="838"/>
      <c r="AT39" s="838"/>
      <c r="AU39" s="838">
        <v>111</v>
      </c>
      <c r="AV39" s="838"/>
      <c r="AW39" s="838"/>
      <c r="AX39" s="838"/>
      <c r="AY39" s="838"/>
      <c r="AZ39" s="852" t="s">
        <v>567</v>
      </c>
      <c r="BA39" s="852"/>
      <c r="BB39" s="852"/>
      <c r="BC39" s="852"/>
      <c r="BD39" s="852"/>
      <c r="BE39" s="849" t="s">
        <v>392</v>
      </c>
      <c r="BF39" s="849"/>
      <c r="BG39" s="849"/>
      <c r="BH39" s="849"/>
      <c r="BI39" s="850"/>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1"/>
      <c r="AL40" s="838"/>
      <c r="AM40" s="838"/>
      <c r="AN40" s="838"/>
      <c r="AO40" s="838"/>
      <c r="AP40" s="838"/>
      <c r="AQ40" s="838"/>
      <c r="AR40" s="838"/>
      <c r="AS40" s="838"/>
      <c r="AT40" s="838"/>
      <c r="AU40" s="838"/>
      <c r="AV40" s="838"/>
      <c r="AW40" s="838"/>
      <c r="AX40" s="838"/>
      <c r="AY40" s="838"/>
      <c r="AZ40" s="852"/>
      <c r="BA40" s="852"/>
      <c r="BB40" s="852"/>
      <c r="BC40" s="852"/>
      <c r="BD40" s="852"/>
      <c r="BE40" s="849"/>
      <c r="BF40" s="849"/>
      <c r="BG40" s="849"/>
      <c r="BH40" s="849"/>
      <c r="BI40" s="850"/>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1"/>
      <c r="AL41" s="838"/>
      <c r="AM41" s="838"/>
      <c r="AN41" s="838"/>
      <c r="AO41" s="838"/>
      <c r="AP41" s="838"/>
      <c r="AQ41" s="838"/>
      <c r="AR41" s="838"/>
      <c r="AS41" s="838"/>
      <c r="AT41" s="838"/>
      <c r="AU41" s="838"/>
      <c r="AV41" s="838"/>
      <c r="AW41" s="838"/>
      <c r="AX41" s="838"/>
      <c r="AY41" s="838"/>
      <c r="AZ41" s="852"/>
      <c r="BA41" s="852"/>
      <c r="BB41" s="852"/>
      <c r="BC41" s="852"/>
      <c r="BD41" s="852"/>
      <c r="BE41" s="849"/>
      <c r="BF41" s="849"/>
      <c r="BG41" s="849"/>
      <c r="BH41" s="849"/>
      <c r="BI41" s="850"/>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1"/>
      <c r="AL42" s="838"/>
      <c r="AM42" s="838"/>
      <c r="AN42" s="838"/>
      <c r="AO42" s="838"/>
      <c r="AP42" s="838"/>
      <c r="AQ42" s="838"/>
      <c r="AR42" s="838"/>
      <c r="AS42" s="838"/>
      <c r="AT42" s="838"/>
      <c r="AU42" s="838"/>
      <c r="AV42" s="838"/>
      <c r="AW42" s="838"/>
      <c r="AX42" s="838"/>
      <c r="AY42" s="838"/>
      <c r="AZ42" s="852"/>
      <c r="BA42" s="852"/>
      <c r="BB42" s="852"/>
      <c r="BC42" s="852"/>
      <c r="BD42" s="852"/>
      <c r="BE42" s="849"/>
      <c r="BF42" s="849"/>
      <c r="BG42" s="849"/>
      <c r="BH42" s="849"/>
      <c r="BI42" s="850"/>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1"/>
      <c r="AL43" s="838"/>
      <c r="AM43" s="838"/>
      <c r="AN43" s="838"/>
      <c r="AO43" s="838"/>
      <c r="AP43" s="838"/>
      <c r="AQ43" s="838"/>
      <c r="AR43" s="838"/>
      <c r="AS43" s="838"/>
      <c r="AT43" s="838"/>
      <c r="AU43" s="838"/>
      <c r="AV43" s="838"/>
      <c r="AW43" s="838"/>
      <c r="AX43" s="838"/>
      <c r="AY43" s="838"/>
      <c r="AZ43" s="852"/>
      <c r="BA43" s="852"/>
      <c r="BB43" s="852"/>
      <c r="BC43" s="852"/>
      <c r="BD43" s="852"/>
      <c r="BE43" s="849"/>
      <c r="BF43" s="849"/>
      <c r="BG43" s="849"/>
      <c r="BH43" s="849"/>
      <c r="BI43" s="850"/>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1"/>
      <c r="AL44" s="838"/>
      <c r="AM44" s="838"/>
      <c r="AN44" s="838"/>
      <c r="AO44" s="838"/>
      <c r="AP44" s="838"/>
      <c r="AQ44" s="838"/>
      <c r="AR44" s="838"/>
      <c r="AS44" s="838"/>
      <c r="AT44" s="838"/>
      <c r="AU44" s="838"/>
      <c r="AV44" s="838"/>
      <c r="AW44" s="838"/>
      <c r="AX44" s="838"/>
      <c r="AY44" s="838"/>
      <c r="AZ44" s="852"/>
      <c r="BA44" s="852"/>
      <c r="BB44" s="852"/>
      <c r="BC44" s="852"/>
      <c r="BD44" s="852"/>
      <c r="BE44" s="849"/>
      <c r="BF44" s="849"/>
      <c r="BG44" s="849"/>
      <c r="BH44" s="849"/>
      <c r="BI44" s="850"/>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1"/>
      <c r="AL45" s="838"/>
      <c r="AM45" s="838"/>
      <c r="AN45" s="838"/>
      <c r="AO45" s="838"/>
      <c r="AP45" s="838"/>
      <c r="AQ45" s="838"/>
      <c r="AR45" s="838"/>
      <c r="AS45" s="838"/>
      <c r="AT45" s="838"/>
      <c r="AU45" s="838"/>
      <c r="AV45" s="838"/>
      <c r="AW45" s="838"/>
      <c r="AX45" s="838"/>
      <c r="AY45" s="838"/>
      <c r="AZ45" s="852"/>
      <c r="BA45" s="852"/>
      <c r="BB45" s="852"/>
      <c r="BC45" s="852"/>
      <c r="BD45" s="852"/>
      <c r="BE45" s="849"/>
      <c r="BF45" s="849"/>
      <c r="BG45" s="849"/>
      <c r="BH45" s="849"/>
      <c r="BI45" s="850"/>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1"/>
      <c r="AL46" s="838"/>
      <c r="AM46" s="838"/>
      <c r="AN46" s="838"/>
      <c r="AO46" s="838"/>
      <c r="AP46" s="838"/>
      <c r="AQ46" s="838"/>
      <c r="AR46" s="838"/>
      <c r="AS46" s="838"/>
      <c r="AT46" s="838"/>
      <c r="AU46" s="838"/>
      <c r="AV46" s="838"/>
      <c r="AW46" s="838"/>
      <c r="AX46" s="838"/>
      <c r="AY46" s="838"/>
      <c r="AZ46" s="852"/>
      <c r="BA46" s="852"/>
      <c r="BB46" s="852"/>
      <c r="BC46" s="852"/>
      <c r="BD46" s="852"/>
      <c r="BE46" s="849"/>
      <c r="BF46" s="849"/>
      <c r="BG46" s="849"/>
      <c r="BH46" s="849"/>
      <c r="BI46" s="850"/>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1"/>
      <c r="AL47" s="838"/>
      <c r="AM47" s="838"/>
      <c r="AN47" s="838"/>
      <c r="AO47" s="838"/>
      <c r="AP47" s="838"/>
      <c r="AQ47" s="838"/>
      <c r="AR47" s="838"/>
      <c r="AS47" s="838"/>
      <c r="AT47" s="838"/>
      <c r="AU47" s="838"/>
      <c r="AV47" s="838"/>
      <c r="AW47" s="838"/>
      <c r="AX47" s="838"/>
      <c r="AY47" s="838"/>
      <c r="AZ47" s="852"/>
      <c r="BA47" s="852"/>
      <c r="BB47" s="852"/>
      <c r="BC47" s="852"/>
      <c r="BD47" s="852"/>
      <c r="BE47" s="849"/>
      <c r="BF47" s="849"/>
      <c r="BG47" s="849"/>
      <c r="BH47" s="849"/>
      <c r="BI47" s="850"/>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1"/>
      <c r="AL48" s="838"/>
      <c r="AM48" s="838"/>
      <c r="AN48" s="838"/>
      <c r="AO48" s="838"/>
      <c r="AP48" s="838"/>
      <c r="AQ48" s="838"/>
      <c r="AR48" s="838"/>
      <c r="AS48" s="838"/>
      <c r="AT48" s="838"/>
      <c r="AU48" s="838"/>
      <c r="AV48" s="838"/>
      <c r="AW48" s="838"/>
      <c r="AX48" s="838"/>
      <c r="AY48" s="838"/>
      <c r="AZ48" s="852"/>
      <c r="BA48" s="852"/>
      <c r="BB48" s="852"/>
      <c r="BC48" s="852"/>
      <c r="BD48" s="852"/>
      <c r="BE48" s="849"/>
      <c r="BF48" s="849"/>
      <c r="BG48" s="849"/>
      <c r="BH48" s="849"/>
      <c r="BI48" s="850"/>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1"/>
      <c r="AL49" s="838"/>
      <c r="AM49" s="838"/>
      <c r="AN49" s="838"/>
      <c r="AO49" s="838"/>
      <c r="AP49" s="838"/>
      <c r="AQ49" s="838"/>
      <c r="AR49" s="838"/>
      <c r="AS49" s="838"/>
      <c r="AT49" s="838"/>
      <c r="AU49" s="838"/>
      <c r="AV49" s="838"/>
      <c r="AW49" s="838"/>
      <c r="AX49" s="838"/>
      <c r="AY49" s="838"/>
      <c r="AZ49" s="852"/>
      <c r="BA49" s="852"/>
      <c r="BB49" s="852"/>
      <c r="BC49" s="852"/>
      <c r="BD49" s="852"/>
      <c r="BE49" s="849"/>
      <c r="BF49" s="849"/>
      <c r="BG49" s="849"/>
      <c r="BH49" s="849"/>
      <c r="BI49" s="850"/>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9"/>
      <c r="BF50" s="849"/>
      <c r="BG50" s="849"/>
      <c r="BH50" s="849"/>
      <c r="BI50" s="850"/>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9"/>
      <c r="BF51" s="849"/>
      <c r="BG51" s="849"/>
      <c r="BH51" s="849"/>
      <c r="BI51" s="850"/>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9"/>
      <c r="BF52" s="849"/>
      <c r="BG52" s="849"/>
      <c r="BH52" s="849"/>
      <c r="BI52" s="850"/>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9"/>
      <c r="BF53" s="849"/>
      <c r="BG53" s="849"/>
      <c r="BH53" s="849"/>
      <c r="BI53" s="850"/>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9"/>
      <c r="BF54" s="849"/>
      <c r="BG54" s="849"/>
      <c r="BH54" s="849"/>
      <c r="BI54" s="850"/>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9"/>
      <c r="BF55" s="849"/>
      <c r="BG55" s="849"/>
      <c r="BH55" s="849"/>
      <c r="BI55" s="850"/>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9"/>
      <c r="BF56" s="849"/>
      <c r="BG56" s="849"/>
      <c r="BH56" s="849"/>
      <c r="BI56" s="850"/>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9"/>
      <c r="BF57" s="849"/>
      <c r="BG57" s="849"/>
      <c r="BH57" s="849"/>
      <c r="BI57" s="850"/>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9"/>
      <c r="BF58" s="849"/>
      <c r="BG58" s="849"/>
      <c r="BH58" s="849"/>
      <c r="BI58" s="850"/>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9"/>
      <c r="BF59" s="849"/>
      <c r="BG59" s="849"/>
      <c r="BH59" s="849"/>
      <c r="BI59" s="850"/>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9"/>
      <c r="BF60" s="849"/>
      <c r="BG60" s="849"/>
      <c r="BH60" s="849"/>
      <c r="BI60" s="850"/>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9"/>
      <c r="BF61" s="849"/>
      <c r="BG61" s="849"/>
      <c r="BH61" s="849"/>
      <c r="BI61" s="850"/>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9"/>
      <c r="BF62" s="849"/>
      <c r="BG62" s="849"/>
      <c r="BH62" s="849"/>
      <c r="BI62" s="850"/>
      <c r="BJ62" s="865" t="s">
        <v>395</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369</v>
      </c>
      <c r="B63" s="810" t="s">
        <v>396</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8583</v>
      </c>
      <c r="AG63" s="862"/>
      <c r="AH63" s="862"/>
      <c r="AI63" s="862"/>
      <c r="AJ63" s="863"/>
      <c r="AK63" s="864"/>
      <c r="AL63" s="859"/>
      <c r="AM63" s="859"/>
      <c r="AN63" s="859"/>
      <c r="AO63" s="859"/>
      <c r="AP63" s="862">
        <v>92249</v>
      </c>
      <c r="AQ63" s="862"/>
      <c r="AR63" s="862"/>
      <c r="AS63" s="862"/>
      <c r="AT63" s="862"/>
      <c r="AU63" s="862">
        <v>69884</v>
      </c>
      <c r="AV63" s="862"/>
      <c r="AW63" s="862"/>
      <c r="AX63" s="862"/>
      <c r="AY63" s="862"/>
      <c r="AZ63" s="866"/>
      <c r="BA63" s="866"/>
      <c r="BB63" s="866"/>
      <c r="BC63" s="866"/>
      <c r="BD63" s="866"/>
      <c r="BE63" s="867"/>
      <c r="BF63" s="867"/>
      <c r="BG63" s="867"/>
      <c r="BH63" s="867"/>
      <c r="BI63" s="868"/>
      <c r="BJ63" s="869" t="s">
        <v>113</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397</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398</v>
      </c>
      <c r="B66" s="761"/>
      <c r="C66" s="761"/>
      <c r="D66" s="761"/>
      <c r="E66" s="761"/>
      <c r="F66" s="761"/>
      <c r="G66" s="761"/>
      <c r="H66" s="761"/>
      <c r="I66" s="761"/>
      <c r="J66" s="761"/>
      <c r="K66" s="761"/>
      <c r="L66" s="761"/>
      <c r="M66" s="761"/>
      <c r="N66" s="761"/>
      <c r="O66" s="761"/>
      <c r="P66" s="762"/>
      <c r="Q66" s="737" t="s">
        <v>373</v>
      </c>
      <c r="R66" s="738"/>
      <c r="S66" s="738"/>
      <c r="T66" s="738"/>
      <c r="U66" s="739"/>
      <c r="V66" s="737" t="s">
        <v>374</v>
      </c>
      <c r="W66" s="738"/>
      <c r="X66" s="738"/>
      <c r="Y66" s="738"/>
      <c r="Z66" s="739"/>
      <c r="AA66" s="737" t="s">
        <v>375</v>
      </c>
      <c r="AB66" s="738"/>
      <c r="AC66" s="738"/>
      <c r="AD66" s="738"/>
      <c r="AE66" s="739"/>
      <c r="AF66" s="872" t="s">
        <v>376</v>
      </c>
      <c r="AG66" s="833"/>
      <c r="AH66" s="833"/>
      <c r="AI66" s="833"/>
      <c r="AJ66" s="873"/>
      <c r="AK66" s="737" t="s">
        <v>377</v>
      </c>
      <c r="AL66" s="761"/>
      <c r="AM66" s="761"/>
      <c r="AN66" s="761"/>
      <c r="AO66" s="762"/>
      <c r="AP66" s="737" t="s">
        <v>378</v>
      </c>
      <c r="AQ66" s="738"/>
      <c r="AR66" s="738"/>
      <c r="AS66" s="738"/>
      <c r="AT66" s="739"/>
      <c r="AU66" s="737" t="s">
        <v>399</v>
      </c>
      <c r="AV66" s="738"/>
      <c r="AW66" s="738"/>
      <c r="AX66" s="738"/>
      <c r="AY66" s="739"/>
      <c r="AZ66" s="737" t="s">
        <v>355</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545</v>
      </c>
      <c r="C68" s="890"/>
      <c r="D68" s="890"/>
      <c r="E68" s="890"/>
      <c r="F68" s="890"/>
      <c r="G68" s="890"/>
      <c r="H68" s="890"/>
      <c r="I68" s="890"/>
      <c r="J68" s="890"/>
      <c r="K68" s="890"/>
      <c r="L68" s="890"/>
      <c r="M68" s="890"/>
      <c r="N68" s="890"/>
      <c r="O68" s="890"/>
      <c r="P68" s="891"/>
      <c r="Q68" s="892">
        <v>289</v>
      </c>
      <c r="R68" s="886"/>
      <c r="S68" s="886"/>
      <c r="T68" s="886"/>
      <c r="U68" s="886"/>
      <c r="V68" s="886">
        <v>274</v>
      </c>
      <c r="W68" s="886"/>
      <c r="X68" s="886"/>
      <c r="Y68" s="886"/>
      <c r="Z68" s="886"/>
      <c r="AA68" s="886">
        <v>15</v>
      </c>
      <c r="AB68" s="886"/>
      <c r="AC68" s="886"/>
      <c r="AD68" s="886"/>
      <c r="AE68" s="886"/>
      <c r="AF68" s="886">
        <v>15</v>
      </c>
      <c r="AG68" s="886"/>
      <c r="AH68" s="886"/>
      <c r="AI68" s="886"/>
      <c r="AJ68" s="886"/>
      <c r="AK68" s="886">
        <v>85</v>
      </c>
      <c r="AL68" s="886"/>
      <c r="AM68" s="886"/>
      <c r="AN68" s="886"/>
      <c r="AO68" s="886"/>
      <c r="AP68" s="886" t="s">
        <v>569</v>
      </c>
      <c r="AQ68" s="886"/>
      <c r="AR68" s="886"/>
      <c r="AS68" s="886"/>
      <c r="AT68" s="886"/>
      <c r="AU68" s="886" t="s">
        <v>569</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546</v>
      </c>
      <c r="C69" s="894"/>
      <c r="D69" s="894"/>
      <c r="E69" s="894"/>
      <c r="F69" s="894"/>
      <c r="G69" s="894"/>
      <c r="H69" s="894"/>
      <c r="I69" s="894"/>
      <c r="J69" s="894"/>
      <c r="K69" s="894"/>
      <c r="L69" s="894"/>
      <c r="M69" s="894"/>
      <c r="N69" s="894"/>
      <c r="O69" s="894"/>
      <c r="P69" s="895"/>
      <c r="Q69" s="896">
        <v>65</v>
      </c>
      <c r="R69" s="838"/>
      <c r="S69" s="838"/>
      <c r="T69" s="838"/>
      <c r="U69" s="838"/>
      <c r="V69" s="838">
        <v>64</v>
      </c>
      <c r="W69" s="838"/>
      <c r="X69" s="838"/>
      <c r="Y69" s="838"/>
      <c r="Z69" s="838"/>
      <c r="AA69" s="838">
        <v>1</v>
      </c>
      <c r="AB69" s="838"/>
      <c r="AC69" s="838"/>
      <c r="AD69" s="838"/>
      <c r="AE69" s="838"/>
      <c r="AF69" s="838">
        <v>1</v>
      </c>
      <c r="AG69" s="838"/>
      <c r="AH69" s="838"/>
      <c r="AI69" s="838"/>
      <c r="AJ69" s="838"/>
      <c r="AK69" s="838" t="s">
        <v>569</v>
      </c>
      <c r="AL69" s="838"/>
      <c r="AM69" s="838"/>
      <c r="AN69" s="838"/>
      <c r="AO69" s="838"/>
      <c r="AP69" s="838" t="s">
        <v>569</v>
      </c>
      <c r="AQ69" s="838"/>
      <c r="AR69" s="838"/>
      <c r="AS69" s="838"/>
      <c r="AT69" s="838"/>
      <c r="AU69" s="838" t="s">
        <v>569</v>
      </c>
      <c r="AV69" s="838"/>
      <c r="AW69" s="838"/>
      <c r="AX69" s="838"/>
      <c r="AY69" s="838"/>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547</v>
      </c>
      <c r="C70" s="894"/>
      <c r="D70" s="894"/>
      <c r="E70" s="894"/>
      <c r="F70" s="894"/>
      <c r="G70" s="894"/>
      <c r="H70" s="894"/>
      <c r="I70" s="894"/>
      <c r="J70" s="894"/>
      <c r="K70" s="894"/>
      <c r="L70" s="894"/>
      <c r="M70" s="894"/>
      <c r="N70" s="894"/>
      <c r="O70" s="894"/>
      <c r="P70" s="895"/>
      <c r="Q70" s="896">
        <v>55</v>
      </c>
      <c r="R70" s="838"/>
      <c r="S70" s="838"/>
      <c r="T70" s="838"/>
      <c r="U70" s="838"/>
      <c r="V70" s="838">
        <v>55</v>
      </c>
      <c r="W70" s="838"/>
      <c r="X70" s="838"/>
      <c r="Y70" s="838"/>
      <c r="Z70" s="838"/>
      <c r="AA70" s="838">
        <v>0</v>
      </c>
      <c r="AB70" s="838"/>
      <c r="AC70" s="838"/>
      <c r="AD70" s="838"/>
      <c r="AE70" s="838"/>
      <c r="AF70" s="838">
        <v>0</v>
      </c>
      <c r="AG70" s="838"/>
      <c r="AH70" s="838"/>
      <c r="AI70" s="838"/>
      <c r="AJ70" s="838"/>
      <c r="AK70" s="838" t="s">
        <v>569</v>
      </c>
      <c r="AL70" s="838"/>
      <c r="AM70" s="838"/>
      <c r="AN70" s="838"/>
      <c r="AO70" s="838"/>
      <c r="AP70" s="838" t="s">
        <v>571</v>
      </c>
      <c r="AQ70" s="838"/>
      <c r="AR70" s="838"/>
      <c r="AS70" s="838"/>
      <c r="AT70" s="838"/>
      <c r="AU70" s="838" t="s">
        <v>569</v>
      </c>
      <c r="AV70" s="838"/>
      <c r="AW70" s="838"/>
      <c r="AX70" s="838"/>
      <c r="AY70" s="838"/>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548</v>
      </c>
      <c r="C71" s="894"/>
      <c r="D71" s="894"/>
      <c r="E71" s="894"/>
      <c r="F71" s="894"/>
      <c r="G71" s="894"/>
      <c r="H71" s="894"/>
      <c r="I71" s="894"/>
      <c r="J71" s="894"/>
      <c r="K71" s="894"/>
      <c r="L71" s="894"/>
      <c r="M71" s="894"/>
      <c r="N71" s="894"/>
      <c r="O71" s="894"/>
      <c r="P71" s="895"/>
      <c r="Q71" s="896">
        <v>6</v>
      </c>
      <c r="R71" s="838"/>
      <c r="S71" s="838"/>
      <c r="T71" s="838"/>
      <c r="U71" s="838"/>
      <c r="V71" s="838">
        <v>5</v>
      </c>
      <c r="W71" s="838"/>
      <c r="X71" s="838"/>
      <c r="Y71" s="838"/>
      <c r="Z71" s="838"/>
      <c r="AA71" s="838">
        <v>1</v>
      </c>
      <c r="AB71" s="838"/>
      <c r="AC71" s="838"/>
      <c r="AD71" s="838"/>
      <c r="AE71" s="838"/>
      <c r="AF71" s="838">
        <v>1</v>
      </c>
      <c r="AG71" s="838"/>
      <c r="AH71" s="838"/>
      <c r="AI71" s="838"/>
      <c r="AJ71" s="838"/>
      <c r="AK71" s="838" t="s">
        <v>569</v>
      </c>
      <c r="AL71" s="838"/>
      <c r="AM71" s="838"/>
      <c r="AN71" s="838"/>
      <c r="AO71" s="838"/>
      <c r="AP71" s="838" t="s">
        <v>569</v>
      </c>
      <c r="AQ71" s="838"/>
      <c r="AR71" s="838"/>
      <c r="AS71" s="838"/>
      <c r="AT71" s="838"/>
      <c r="AU71" s="838" t="s">
        <v>569</v>
      </c>
      <c r="AV71" s="838"/>
      <c r="AW71" s="838"/>
      <c r="AX71" s="838"/>
      <c r="AY71" s="838"/>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549</v>
      </c>
      <c r="C72" s="894"/>
      <c r="D72" s="894"/>
      <c r="E72" s="894"/>
      <c r="F72" s="894"/>
      <c r="G72" s="894"/>
      <c r="H72" s="894"/>
      <c r="I72" s="894"/>
      <c r="J72" s="894"/>
      <c r="K72" s="894"/>
      <c r="L72" s="894"/>
      <c r="M72" s="894"/>
      <c r="N72" s="894"/>
      <c r="O72" s="894"/>
      <c r="P72" s="895"/>
      <c r="Q72" s="896">
        <v>7100</v>
      </c>
      <c r="R72" s="838"/>
      <c r="S72" s="838"/>
      <c r="T72" s="838"/>
      <c r="U72" s="838"/>
      <c r="V72" s="838">
        <v>7097</v>
      </c>
      <c r="W72" s="838"/>
      <c r="X72" s="838"/>
      <c r="Y72" s="838"/>
      <c r="Z72" s="838"/>
      <c r="AA72" s="838">
        <v>3</v>
      </c>
      <c r="AB72" s="838"/>
      <c r="AC72" s="838"/>
      <c r="AD72" s="838"/>
      <c r="AE72" s="838"/>
      <c r="AF72" s="838">
        <v>3</v>
      </c>
      <c r="AG72" s="838"/>
      <c r="AH72" s="838"/>
      <c r="AI72" s="838"/>
      <c r="AJ72" s="838"/>
      <c r="AK72" s="838">
        <v>17</v>
      </c>
      <c r="AL72" s="838"/>
      <c r="AM72" s="838"/>
      <c r="AN72" s="838"/>
      <c r="AO72" s="838"/>
      <c r="AP72" s="838" t="s">
        <v>571</v>
      </c>
      <c r="AQ72" s="838"/>
      <c r="AR72" s="838"/>
      <c r="AS72" s="838"/>
      <c r="AT72" s="838"/>
      <c r="AU72" s="838" t="s">
        <v>572</v>
      </c>
      <c r="AV72" s="838"/>
      <c r="AW72" s="838"/>
      <c r="AX72" s="838"/>
      <c r="AY72" s="838"/>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550</v>
      </c>
      <c r="C73" s="894"/>
      <c r="D73" s="894"/>
      <c r="E73" s="894"/>
      <c r="F73" s="894"/>
      <c r="G73" s="894"/>
      <c r="H73" s="894"/>
      <c r="I73" s="894"/>
      <c r="J73" s="894"/>
      <c r="K73" s="894"/>
      <c r="L73" s="894"/>
      <c r="M73" s="894"/>
      <c r="N73" s="894"/>
      <c r="O73" s="894"/>
      <c r="P73" s="895"/>
      <c r="Q73" s="896">
        <v>267</v>
      </c>
      <c r="R73" s="838"/>
      <c r="S73" s="838"/>
      <c r="T73" s="838"/>
      <c r="U73" s="838"/>
      <c r="V73" s="838">
        <v>252</v>
      </c>
      <c r="W73" s="838"/>
      <c r="X73" s="838"/>
      <c r="Y73" s="838"/>
      <c r="Z73" s="838"/>
      <c r="AA73" s="838">
        <v>15</v>
      </c>
      <c r="AB73" s="838"/>
      <c r="AC73" s="838"/>
      <c r="AD73" s="838"/>
      <c r="AE73" s="838"/>
      <c r="AF73" s="838">
        <v>15</v>
      </c>
      <c r="AG73" s="838"/>
      <c r="AH73" s="838"/>
      <c r="AI73" s="838"/>
      <c r="AJ73" s="838"/>
      <c r="AK73" s="838" t="s">
        <v>566</v>
      </c>
      <c r="AL73" s="838"/>
      <c r="AM73" s="838"/>
      <c r="AN73" s="838"/>
      <c r="AO73" s="838"/>
      <c r="AP73" s="838">
        <v>1584</v>
      </c>
      <c r="AQ73" s="838"/>
      <c r="AR73" s="838"/>
      <c r="AS73" s="838"/>
      <c r="AT73" s="838"/>
      <c r="AU73" s="838">
        <v>109</v>
      </c>
      <c r="AV73" s="838"/>
      <c r="AW73" s="838"/>
      <c r="AX73" s="838"/>
      <c r="AY73" s="838"/>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t="s">
        <v>551</v>
      </c>
      <c r="C74" s="894"/>
      <c r="D74" s="894"/>
      <c r="E74" s="894"/>
      <c r="F74" s="894"/>
      <c r="G74" s="894"/>
      <c r="H74" s="894"/>
      <c r="I74" s="894"/>
      <c r="J74" s="894"/>
      <c r="K74" s="894"/>
      <c r="L74" s="894"/>
      <c r="M74" s="894"/>
      <c r="N74" s="894"/>
      <c r="O74" s="894"/>
      <c r="P74" s="895"/>
      <c r="Q74" s="896">
        <v>4</v>
      </c>
      <c r="R74" s="838"/>
      <c r="S74" s="838"/>
      <c r="T74" s="838"/>
      <c r="U74" s="838"/>
      <c r="V74" s="838">
        <v>2</v>
      </c>
      <c r="W74" s="838"/>
      <c r="X74" s="838"/>
      <c r="Y74" s="838"/>
      <c r="Z74" s="838"/>
      <c r="AA74" s="838">
        <v>2</v>
      </c>
      <c r="AB74" s="838"/>
      <c r="AC74" s="838"/>
      <c r="AD74" s="838"/>
      <c r="AE74" s="838"/>
      <c r="AF74" s="838">
        <v>2</v>
      </c>
      <c r="AG74" s="838"/>
      <c r="AH74" s="838"/>
      <c r="AI74" s="838"/>
      <c r="AJ74" s="838"/>
      <c r="AK74" s="838">
        <v>0</v>
      </c>
      <c r="AL74" s="838"/>
      <c r="AM74" s="838"/>
      <c r="AN74" s="838"/>
      <c r="AO74" s="838"/>
      <c r="AP74" s="838" t="s">
        <v>569</v>
      </c>
      <c r="AQ74" s="838"/>
      <c r="AR74" s="838"/>
      <c r="AS74" s="838"/>
      <c r="AT74" s="838"/>
      <c r="AU74" s="838" t="s">
        <v>569</v>
      </c>
      <c r="AV74" s="838"/>
      <c r="AW74" s="838"/>
      <c r="AX74" s="838"/>
      <c r="AY74" s="838"/>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t="s">
        <v>552</v>
      </c>
      <c r="C75" s="894"/>
      <c r="D75" s="894"/>
      <c r="E75" s="894"/>
      <c r="F75" s="894"/>
      <c r="G75" s="894"/>
      <c r="H75" s="894"/>
      <c r="I75" s="894"/>
      <c r="J75" s="894"/>
      <c r="K75" s="894"/>
      <c r="L75" s="894"/>
      <c r="M75" s="894"/>
      <c r="N75" s="894"/>
      <c r="O75" s="894"/>
      <c r="P75" s="895"/>
      <c r="Q75" s="899">
        <v>251</v>
      </c>
      <c r="R75" s="900"/>
      <c r="S75" s="900"/>
      <c r="T75" s="900"/>
      <c r="U75" s="851"/>
      <c r="V75" s="901">
        <v>148</v>
      </c>
      <c r="W75" s="900"/>
      <c r="X75" s="900"/>
      <c r="Y75" s="900"/>
      <c r="Z75" s="851"/>
      <c r="AA75" s="901">
        <v>103</v>
      </c>
      <c r="AB75" s="900"/>
      <c r="AC75" s="900"/>
      <c r="AD75" s="900"/>
      <c r="AE75" s="851"/>
      <c r="AF75" s="901">
        <v>103</v>
      </c>
      <c r="AG75" s="900"/>
      <c r="AH75" s="900"/>
      <c r="AI75" s="900"/>
      <c r="AJ75" s="851"/>
      <c r="AK75" s="901" t="s">
        <v>569</v>
      </c>
      <c r="AL75" s="900"/>
      <c r="AM75" s="900"/>
      <c r="AN75" s="900"/>
      <c r="AO75" s="851"/>
      <c r="AP75" s="901" t="s">
        <v>569</v>
      </c>
      <c r="AQ75" s="900"/>
      <c r="AR75" s="900"/>
      <c r="AS75" s="900"/>
      <c r="AT75" s="851"/>
      <c r="AU75" s="901" t="s">
        <v>569</v>
      </c>
      <c r="AV75" s="900"/>
      <c r="AW75" s="900"/>
      <c r="AX75" s="900"/>
      <c r="AY75" s="851"/>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t="s">
        <v>553</v>
      </c>
      <c r="C76" s="894"/>
      <c r="D76" s="894"/>
      <c r="E76" s="894"/>
      <c r="F76" s="894"/>
      <c r="G76" s="894"/>
      <c r="H76" s="894"/>
      <c r="I76" s="894"/>
      <c r="J76" s="894"/>
      <c r="K76" s="894"/>
      <c r="L76" s="894"/>
      <c r="M76" s="894"/>
      <c r="N76" s="894"/>
      <c r="O76" s="894"/>
      <c r="P76" s="895"/>
      <c r="Q76" s="899">
        <v>52</v>
      </c>
      <c r="R76" s="900"/>
      <c r="S76" s="900"/>
      <c r="T76" s="900"/>
      <c r="U76" s="851"/>
      <c r="V76" s="901">
        <v>36</v>
      </c>
      <c r="W76" s="900"/>
      <c r="X76" s="900"/>
      <c r="Y76" s="900"/>
      <c r="Z76" s="851"/>
      <c r="AA76" s="901">
        <v>16</v>
      </c>
      <c r="AB76" s="900"/>
      <c r="AC76" s="900"/>
      <c r="AD76" s="900"/>
      <c r="AE76" s="851"/>
      <c r="AF76" s="901">
        <v>16</v>
      </c>
      <c r="AG76" s="900"/>
      <c r="AH76" s="900"/>
      <c r="AI76" s="900"/>
      <c r="AJ76" s="851"/>
      <c r="AK76" s="901" t="s">
        <v>569</v>
      </c>
      <c r="AL76" s="900"/>
      <c r="AM76" s="900"/>
      <c r="AN76" s="900"/>
      <c r="AO76" s="851"/>
      <c r="AP76" s="901" t="s">
        <v>569</v>
      </c>
      <c r="AQ76" s="900"/>
      <c r="AR76" s="900"/>
      <c r="AS76" s="900"/>
      <c r="AT76" s="851"/>
      <c r="AU76" s="901" t="s">
        <v>569</v>
      </c>
      <c r="AV76" s="900"/>
      <c r="AW76" s="900"/>
      <c r="AX76" s="900"/>
      <c r="AY76" s="851"/>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t="s">
        <v>554</v>
      </c>
      <c r="C77" s="894"/>
      <c r="D77" s="894"/>
      <c r="E77" s="894"/>
      <c r="F77" s="894"/>
      <c r="G77" s="894"/>
      <c r="H77" s="894"/>
      <c r="I77" s="894"/>
      <c r="J77" s="894"/>
      <c r="K77" s="894"/>
      <c r="L77" s="894"/>
      <c r="M77" s="894"/>
      <c r="N77" s="894"/>
      <c r="O77" s="894"/>
      <c r="P77" s="895"/>
      <c r="Q77" s="899">
        <v>183</v>
      </c>
      <c r="R77" s="900"/>
      <c r="S77" s="900"/>
      <c r="T77" s="900"/>
      <c r="U77" s="851"/>
      <c r="V77" s="901">
        <v>177</v>
      </c>
      <c r="W77" s="900"/>
      <c r="X77" s="900"/>
      <c r="Y77" s="900"/>
      <c r="Z77" s="851"/>
      <c r="AA77" s="901">
        <v>6</v>
      </c>
      <c r="AB77" s="900"/>
      <c r="AC77" s="900"/>
      <c r="AD77" s="900"/>
      <c r="AE77" s="851"/>
      <c r="AF77" s="901">
        <v>6</v>
      </c>
      <c r="AG77" s="900"/>
      <c r="AH77" s="900"/>
      <c r="AI77" s="900"/>
      <c r="AJ77" s="851"/>
      <c r="AK77" s="901" t="s">
        <v>570</v>
      </c>
      <c r="AL77" s="900"/>
      <c r="AM77" s="900"/>
      <c r="AN77" s="900"/>
      <c r="AO77" s="851"/>
      <c r="AP77" s="901" t="s">
        <v>569</v>
      </c>
      <c r="AQ77" s="900"/>
      <c r="AR77" s="900"/>
      <c r="AS77" s="900"/>
      <c r="AT77" s="851"/>
      <c r="AU77" s="901" t="s">
        <v>569</v>
      </c>
      <c r="AV77" s="900"/>
      <c r="AW77" s="900"/>
      <c r="AX77" s="900"/>
      <c r="AY77" s="851"/>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t="s">
        <v>555</v>
      </c>
      <c r="C78" s="894"/>
      <c r="D78" s="894"/>
      <c r="E78" s="894"/>
      <c r="F78" s="894"/>
      <c r="G78" s="894"/>
      <c r="H78" s="894"/>
      <c r="I78" s="894"/>
      <c r="J78" s="894"/>
      <c r="K78" s="894"/>
      <c r="L78" s="894"/>
      <c r="M78" s="894"/>
      <c r="N78" s="894"/>
      <c r="O78" s="894"/>
      <c r="P78" s="895"/>
      <c r="Q78" s="896">
        <v>209764</v>
      </c>
      <c r="R78" s="838"/>
      <c r="S78" s="838"/>
      <c r="T78" s="838"/>
      <c r="U78" s="838"/>
      <c r="V78" s="838">
        <v>201413</v>
      </c>
      <c r="W78" s="838"/>
      <c r="X78" s="838"/>
      <c r="Y78" s="838"/>
      <c r="Z78" s="838"/>
      <c r="AA78" s="838">
        <v>8351</v>
      </c>
      <c r="AB78" s="838"/>
      <c r="AC78" s="838"/>
      <c r="AD78" s="838"/>
      <c r="AE78" s="838"/>
      <c r="AF78" s="838">
        <v>8351</v>
      </c>
      <c r="AG78" s="838"/>
      <c r="AH78" s="838"/>
      <c r="AI78" s="838"/>
      <c r="AJ78" s="838"/>
      <c r="AK78" s="838" t="s">
        <v>569</v>
      </c>
      <c r="AL78" s="838"/>
      <c r="AM78" s="838"/>
      <c r="AN78" s="838"/>
      <c r="AO78" s="838"/>
      <c r="AP78" s="838" t="s">
        <v>569</v>
      </c>
      <c r="AQ78" s="838"/>
      <c r="AR78" s="838"/>
      <c r="AS78" s="838"/>
      <c r="AT78" s="838"/>
      <c r="AU78" s="838" t="s">
        <v>569</v>
      </c>
      <c r="AV78" s="838"/>
      <c r="AW78" s="838"/>
      <c r="AX78" s="838"/>
      <c r="AY78" s="838"/>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c r="C79" s="894"/>
      <c r="D79" s="894"/>
      <c r="E79" s="894"/>
      <c r="F79" s="894"/>
      <c r="G79" s="894"/>
      <c r="H79" s="894"/>
      <c r="I79" s="894"/>
      <c r="J79" s="894"/>
      <c r="K79" s="894"/>
      <c r="L79" s="894"/>
      <c r="M79" s="894"/>
      <c r="N79" s="894"/>
      <c r="O79" s="894"/>
      <c r="P79" s="895"/>
      <c r="Q79" s="896"/>
      <c r="R79" s="838"/>
      <c r="S79" s="838"/>
      <c r="T79" s="838"/>
      <c r="U79" s="838"/>
      <c r="V79" s="838"/>
      <c r="W79" s="838"/>
      <c r="X79" s="838"/>
      <c r="Y79" s="838"/>
      <c r="Z79" s="838"/>
      <c r="AA79" s="838"/>
      <c r="AB79" s="838"/>
      <c r="AC79" s="838"/>
      <c r="AD79" s="838"/>
      <c r="AE79" s="838"/>
      <c r="AF79" s="838"/>
      <c r="AG79" s="838"/>
      <c r="AH79" s="838"/>
      <c r="AI79" s="838"/>
      <c r="AJ79" s="838"/>
      <c r="AK79" s="838"/>
      <c r="AL79" s="838"/>
      <c r="AM79" s="838"/>
      <c r="AN79" s="838"/>
      <c r="AO79" s="838"/>
      <c r="AP79" s="838"/>
      <c r="AQ79" s="838"/>
      <c r="AR79" s="838"/>
      <c r="AS79" s="838"/>
      <c r="AT79" s="838"/>
      <c r="AU79" s="838"/>
      <c r="AV79" s="838"/>
      <c r="AW79" s="838"/>
      <c r="AX79" s="838"/>
      <c r="AY79" s="838"/>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c r="C80" s="894"/>
      <c r="D80" s="894"/>
      <c r="E80" s="894"/>
      <c r="F80" s="894"/>
      <c r="G80" s="894"/>
      <c r="H80" s="894"/>
      <c r="I80" s="894"/>
      <c r="J80" s="894"/>
      <c r="K80" s="894"/>
      <c r="L80" s="894"/>
      <c r="M80" s="894"/>
      <c r="N80" s="894"/>
      <c r="O80" s="894"/>
      <c r="P80" s="895"/>
      <c r="Q80" s="896"/>
      <c r="R80" s="838"/>
      <c r="S80" s="838"/>
      <c r="T80" s="838"/>
      <c r="U80" s="838"/>
      <c r="V80" s="838"/>
      <c r="W80" s="838"/>
      <c r="X80" s="838"/>
      <c r="Y80" s="838"/>
      <c r="Z80" s="838"/>
      <c r="AA80" s="838"/>
      <c r="AB80" s="838"/>
      <c r="AC80" s="838"/>
      <c r="AD80" s="838"/>
      <c r="AE80" s="838"/>
      <c r="AF80" s="838"/>
      <c r="AG80" s="838"/>
      <c r="AH80" s="838"/>
      <c r="AI80" s="838"/>
      <c r="AJ80" s="838"/>
      <c r="AK80" s="838"/>
      <c r="AL80" s="838"/>
      <c r="AM80" s="838"/>
      <c r="AN80" s="838"/>
      <c r="AO80" s="838"/>
      <c r="AP80" s="838"/>
      <c r="AQ80" s="838"/>
      <c r="AR80" s="838"/>
      <c r="AS80" s="838"/>
      <c r="AT80" s="838"/>
      <c r="AU80" s="838"/>
      <c r="AV80" s="838"/>
      <c r="AW80" s="838"/>
      <c r="AX80" s="838"/>
      <c r="AY80" s="838"/>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c r="C81" s="894"/>
      <c r="D81" s="894"/>
      <c r="E81" s="894"/>
      <c r="F81" s="894"/>
      <c r="G81" s="894"/>
      <c r="H81" s="894"/>
      <c r="I81" s="894"/>
      <c r="J81" s="894"/>
      <c r="K81" s="894"/>
      <c r="L81" s="894"/>
      <c r="M81" s="894"/>
      <c r="N81" s="894"/>
      <c r="O81" s="894"/>
      <c r="P81" s="895"/>
      <c r="Q81" s="896"/>
      <c r="R81" s="838"/>
      <c r="S81" s="838"/>
      <c r="T81" s="838"/>
      <c r="U81" s="838"/>
      <c r="V81" s="838"/>
      <c r="W81" s="838"/>
      <c r="X81" s="838"/>
      <c r="Y81" s="838"/>
      <c r="Z81" s="838"/>
      <c r="AA81" s="838"/>
      <c r="AB81" s="838"/>
      <c r="AC81" s="838"/>
      <c r="AD81" s="838"/>
      <c r="AE81" s="838"/>
      <c r="AF81" s="838"/>
      <c r="AG81" s="838"/>
      <c r="AH81" s="838"/>
      <c r="AI81" s="838"/>
      <c r="AJ81" s="838"/>
      <c r="AK81" s="838"/>
      <c r="AL81" s="838"/>
      <c r="AM81" s="838"/>
      <c r="AN81" s="838"/>
      <c r="AO81" s="838"/>
      <c r="AP81" s="838"/>
      <c r="AQ81" s="838"/>
      <c r="AR81" s="838"/>
      <c r="AS81" s="838"/>
      <c r="AT81" s="838"/>
      <c r="AU81" s="838"/>
      <c r="AV81" s="838"/>
      <c r="AW81" s="838"/>
      <c r="AX81" s="838"/>
      <c r="AY81" s="838"/>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38"/>
      <c r="S82" s="838"/>
      <c r="T82" s="838"/>
      <c r="U82" s="838"/>
      <c r="V82" s="838"/>
      <c r="W82" s="838"/>
      <c r="X82" s="838"/>
      <c r="Y82" s="838"/>
      <c r="Z82" s="838"/>
      <c r="AA82" s="838"/>
      <c r="AB82" s="838"/>
      <c r="AC82" s="838"/>
      <c r="AD82" s="838"/>
      <c r="AE82" s="838"/>
      <c r="AF82" s="838"/>
      <c r="AG82" s="838"/>
      <c r="AH82" s="838"/>
      <c r="AI82" s="838"/>
      <c r="AJ82" s="838"/>
      <c r="AK82" s="838"/>
      <c r="AL82" s="838"/>
      <c r="AM82" s="838"/>
      <c r="AN82" s="838"/>
      <c r="AO82" s="838"/>
      <c r="AP82" s="838"/>
      <c r="AQ82" s="838"/>
      <c r="AR82" s="838"/>
      <c r="AS82" s="838"/>
      <c r="AT82" s="838"/>
      <c r="AU82" s="838"/>
      <c r="AV82" s="838"/>
      <c r="AW82" s="838"/>
      <c r="AX82" s="838"/>
      <c r="AY82" s="838"/>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38"/>
      <c r="S83" s="838"/>
      <c r="T83" s="838"/>
      <c r="U83" s="838"/>
      <c r="V83" s="838"/>
      <c r="W83" s="838"/>
      <c r="X83" s="838"/>
      <c r="Y83" s="838"/>
      <c r="Z83" s="838"/>
      <c r="AA83" s="838"/>
      <c r="AB83" s="838"/>
      <c r="AC83" s="838"/>
      <c r="AD83" s="838"/>
      <c r="AE83" s="838"/>
      <c r="AF83" s="838"/>
      <c r="AG83" s="838"/>
      <c r="AH83" s="838"/>
      <c r="AI83" s="838"/>
      <c r="AJ83" s="838"/>
      <c r="AK83" s="838"/>
      <c r="AL83" s="838"/>
      <c r="AM83" s="838"/>
      <c r="AN83" s="838"/>
      <c r="AO83" s="838"/>
      <c r="AP83" s="838"/>
      <c r="AQ83" s="838"/>
      <c r="AR83" s="838"/>
      <c r="AS83" s="838"/>
      <c r="AT83" s="838"/>
      <c r="AU83" s="838"/>
      <c r="AV83" s="838"/>
      <c r="AW83" s="838"/>
      <c r="AX83" s="838"/>
      <c r="AY83" s="838"/>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38"/>
      <c r="S84" s="838"/>
      <c r="T84" s="838"/>
      <c r="U84" s="838"/>
      <c r="V84" s="838"/>
      <c r="W84" s="838"/>
      <c r="X84" s="838"/>
      <c r="Y84" s="838"/>
      <c r="Z84" s="838"/>
      <c r="AA84" s="838"/>
      <c r="AB84" s="838"/>
      <c r="AC84" s="838"/>
      <c r="AD84" s="838"/>
      <c r="AE84" s="838"/>
      <c r="AF84" s="838"/>
      <c r="AG84" s="838"/>
      <c r="AH84" s="838"/>
      <c r="AI84" s="838"/>
      <c r="AJ84" s="838"/>
      <c r="AK84" s="838"/>
      <c r="AL84" s="838"/>
      <c r="AM84" s="838"/>
      <c r="AN84" s="838"/>
      <c r="AO84" s="838"/>
      <c r="AP84" s="838"/>
      <c r="AQ84" s="838"/>
      <c r="AR84" s="838"/>
      <c r="AS84" s="838"/>
      <c r="AT84" s="838"/>
      <c r="AU84" s="838"/>
      <c r="AV84" s="838"/>
      <c r="AW84" s="838"/>
      <c r="AX84" s="838"/>
      <c r="AY84" s="838"/>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38"/>
      <c r="S85" s="838"/>
      <c r="T85" s="838"/>
      <c r="U85" s="838"/>
      <c r="V85" s="838"/>
      <c r="W85" s="838"/>
      <c r="X85" s="838"/>
      <c r="Y85" s="838"/>
      <c r="Z85" s="838"/>
      <c r="AA85" s="838"/>
      <c r="AB85" s="838"/>
      <c r="AC85" s="838"/>
      <c r="AD85" s="838"/>
      <c r="AE85" s="838"/>
      <c r="AF85" s="838"/>
      <c r="AG85" s="838"/>
      <c r="AH85" s="838"/>
      <c r="AI85" s="838"/>
      <c r="AJ85" s="838"/>
      <c r="AK85" s="838"/>
      <c r="AL85" s="838"/>
      <c r="AM85" s="838"/>
      <c r="AN85" s="838"/>
      <c r="AO85" s="838"/>
      <c r="AP85" s="838"/>
      <c r="AQ85" s="838"/>
      <c r="AR85" s="838"/>
      <c r="AS85" s="838"/>
      <c r="AT85" s="838"/>
      <c r="AU85" s="838"/>
      <c r="AV85" s="838"/>
      <c r="AW85" s="838"/>
      <c r="AX85" s="838"/>
      <c r="AY85" s="838"/>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38"/>
      <c r="S86" s="838"/>
      <c r="T86" s="838"/>
      <c r="U86" s="838"/>
      <c r="V86" s="838"/>
      <c r="W86" s="838"/>
      <c r="X86" s="838"/>
      <c r="Y86" s="838"/>
      <c r="Z86" s="838"/>
      <c r="AA86" s="838"/>
      <c r="AB86" s="838"/>
      <c r="AC86" s="838"/>
      <c r="AD86" s="838"/>
      <c r="AE86" s="838"/>
      <c r="AF86" s="838"/>
      <c r="AG86" s="838"/>
      <c r="AH86" s="838"/>
      <c r="AI86" s="838"/>
      <c r="AJ86" s="838"/>
      <c r="AK86" s="838"/>
      <c r="AL86" s="838"/>
      <c r="AM86" s="838"/>
      <c r="AN86" s="838"/>
      <c r="AO86" s="838"/>
      <c r="AP86" s="838"/>
      <c r="AQ86" s="838"/>
      <c r="AR86" s="838"/>
      <c r="AS86" s="838"/>
      <c r="AT86" s="838"/>
      <c r="AU86" s="838"/>
      <c r="AV86" s="838"/>
      <c r="AW86" s="838"/>
      <c r="AX86" s="838"/>
      <c r="AY86" s="838"/>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369</v>
      </c>
      <c r="B88" s="810" t="s">
        <v>400</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8513</v>
      </c>
      <c r="AG88" s="862"/>
      <c r="AH88" s="862"/>
      <c r="AI88" s="862"/>
      <c r="AJ88" s="862"/>
      <c r="AK88" s="859"/>
      <c r="AL88" s="859"/>
      <c r="AM88" s="859"/>
      <c r="AN88" s="859"/>
      <c r="AO88" s="859"/>
      <c r="AP88" s="862">
        <v>1584</v>
      </c>
      <c r="AQ88" s="862"/>
      <c r="AR88" s="862"/>
      <c r="AS88" s="862"/>
      <c r="AT88" s="862"/>
      <c r="AU88" s="862">
        <v>109</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810" t="s">
        <v>401</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1111</v>
      </c>
      <c r="CS102" s="870"/>
      <c r="CT102" s="870"/>
      <c r="CU102" s="870"/>
      <c r="CV102" s="913"/>
      <c r="CW102" s="912">
        <v>31</v>
      </c>
      <c r="CX102" s="870"/>
      <c r="CY102" s="870"/>
      <c r="CZ102" s="870"/>
      <c r="DA102" s="913"/>
      <c r="DB102" s="912" t="s">
        <v>573</v>
      </c>
      <c r="DC102" s="870"/>
      <c r="DD102" s="870"/>
      <c r="DE102" s="870"/>
      <c r="DF102" s="913"/>
      <c r="DG102" s="912">
        <v>4900</v>
      </c>
      <c r="DH102" s="870"/>
      <c r="DI102" s="870"/>
      <c r="DJ102" s="870"/>
      <c r="DK102" s="913"/>
      <c r="DL102" s="912" t="s">
        <v>573</v>
      </c>
      <c r="DM102" s="870"/>
      <c r="DN102" s="870"/>
      <c r="DO102" s="870"/>
      <c r="DP102" s="913"/>
      <c r="DQ102" s="912">
        <v>1038</v>
      </c>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402</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403</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404</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405</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406</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407</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408</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409</v>
      </c>
      <c r="AB109" s="915"/>
      <c r="AC109" s="915"/>
      <c r="AD109" s="915"/>
      <c r="AE109" s="916"/>
      <c r="AF109" s="914" t="s">
        <v>287</v>
      </c>
      <c r="AG109" s="915"/>
      <c r="AH109" s="915"/>
      <c r="AI109" s="915"/>
      <c r="AJ109" s="916"/>
      <c r="AK109" s="914" t="s">
        <v>286</v>
      </c>
      <c r="AL109" s="915"/>
      <c r="AM109" s="915"/>
      <c r="AN109" s="915"/>
      <c r="AO109" s="916"/>
      <c r="AP109" s="914" t="s">
        <v>410</v>
      </c>
      <c r="AQ109" s="915"/>
      <c r="AR109" s="915"/>
      <c r="AS109" s="915"/>
      <c r="AT109" s="917"/>
      <c r="AU109" s="934" t="s">
        <v>408</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409</v>
      </c>
      <c r="BR109" s="915"/>
      <c r="BS109" s="915"/>
      <c r="BT109" s="915"/>
      <c r="BU109" s="916"/>
      <c r="BV109" s="914" t="s">
        <v>287</v>
      </c>
      <c r="BW109" s="915"/>
      <c r="BX109" s="915"/>
      <c r="BY109" s="915"/>
      <c r="BZ109" s="916"/>
      <c r="CA109" s="914" t="s">
        <v>286</v>
      </c>
      <c r="CB109" s="915"/>
      <c r="CC109" s="915"/>
      <c r="CD109" s="915"/>
      <c r="CE109" s="916"/>
      <c r="CF109" s="935" t="s">
        <v>410</v>
      </c>
      <c r="CG109" s="935"/>
      <c r="CH109" s="935"/>
      <c r="CI109" s="935"/>
      <c r="CJ109" s="935"/>
      <c r="CK109" s="914" t="s">
        <v>411</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409</v>
      </c>
      <c r="DH109" s="915"/>
      <c r="DI109" s="915"/>
      <c r="DJ109" s="915"/>
      <c r="DK109" s="916"/>
      <c r="DL109" s="914" t="s">
        <v>287</v>
      </c>
      <c r="DM109" s="915"/>
      <c r="DN109" s="915"/>
      <c r="DO109" s="915"/>
      <c r="DP109" s="916"/>
      <c r="DQ109" s="914" t="s">
        <v>286</v>
      </c>
      <c r="DR109" s="915"/>
      <c r="DS109" s="915"/>
      <c r="DT109" s="915"/>
      <c r="DU109" s="916"/>
      <c r="DV109" s="914" t="s">
        <v>410</v>
      </c>
      <c r="DW109" s="915"/>
      <c r="DX109" s="915"/>
      <c r="DY109" s="915"/>
      <c r="DZ109" s="917"/>
    </row>
    <row r="110" spans="1:131" s="199" customFormat="1" ht="26.25" customHeight="1">
      <c r="A110" s="918" t="s">
        <v>412</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10706844</v>
      </c>
      <c r="AB110" s="922"/>
      <c r="AC110" s="922"/>
      <c r="AD110" s="922"/>
      <c r="AE110" s="923"/>
      <c r="AF110" s="924">
        <v>9591876</v>
      </c>
      <c r="AG110" s="922"/>
      <c r="AH110" s="922"/>
      <c r="AI110" s="922"/>
      <c r="AJ110" s="923"/>
      <c r="AK110" s="924">
        <v>9804308</v>
      </c>
      <c r="AL110" s="922"/>
      <c r="AM110" s="922"/>
      <c r="AN110" s="922"/>
      <c r="AO110" s="923"/>
      <c r="AP110" s="925">
        <v>17.3</v>
      </c>
      <c r="AQ110" s="926"/>
      <c r="AR110" s="926"/>
      <c r="AS110" s="926"/>
      <c r="AT110" s="927"/>
      <c r="AU110" s="928" t="s">
        <v>61</v>
      </c>
      <c r="AV110" s="929"/>
      <c r="AW110" s="929"/>
      <c r="AX110" s="929"/>
      <c r="AY110" s="929"/>
      <c r="AZ110" s="970" t="s">
        <v>413</v>
      </c>
      <c r="BA110" s="919"/>
      <c r="BB110" s="919"/>
      <c r="BC110" s="919"/>
      <c r="BD110" s="919"/>
      <c r="BE110" s="919"/>
      <c r="BF110" s="919"/>
      <c r="BG110" s="919"/>
      <c r="BH110" s="919"/>
      <c r="BI110" s="919"/>
      <c r="BJ110" s="919"/>
      <c r="BK110" s="919"/>
      <c r="BL110" s="919"/>
      <c r="BM110" s="919"/>
      <c r="BN110" s="919"/>
      <c r="BO110" s="919"/>
      <c r="BP110" s="920"/>
      <c r="BQ110" s="956">
        <v>97134748</v>
      </c>
      <c r="BR110" s="957"/>
      <c r="BS110" s="957"/>
      <c r="BT110" s="957"/>
      <c r="BU110" s="957"/>
      <c r="BV110" s="957">
        <v>102664305</v>
      </c>
      <c r="BW110" s="957"/>
      <c r="BX110" s="957"/>
      <c r="BY110" s="957"/>
      <c r="BZ110" s="957"/>
      <c r="CA110" s="957">
        <v>106323081</v>
      </c>
      <c r="CB110" s="957"/>
      <c r="CC110" s="957"/>
      <c r="CD110" s="957"/>
      <c r="CE110" s="957"/>
      <c r="CF110" s="971">
        <v>187.8</v>
      </c>
      <c r="CG110" s="972"/>
      <c r="CH110" s="972"/>
      <c r="CI110" s="972"/>
      <c r="CJ110" s="972"/>
      <c r="CK110" s="973" t="s">
        <v>414</v>
      </c>
      <c r="CL110" s="974"/>
      <c r="CM110" s="953" t="s">
        <v>415</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113</v>
      </c>
      <c r="DH110" s="957"/>
      <c r="DI110" s="957"/>
      <c r="DJ110" s="957"/>
      <c r="DK110" s="957"/>
      <c r="DL110" s="957" t="s">
        <v>113</v>
      </c>
      <c r="DM110" s="957"/>
      <c r="DN110" s="957"/>
      <c r="DO110" s="957"/>
      <c r="DP110" s="957"/>
      <c r="DQ110" s="957" t="s">
        <v>113</v>
      </c>
      <c r="DR110" s="957"/>
      <c r="DS110" s="957"/>
      <c r="DT110" s="957"/>
      <c r="DU110" s="957"/>
      <c r="DV110" s="958" t="s">
        <v>113</v>
      </c>
      <c r="DW110" s="958"/>
      <c r="DX110" s="958"/>
      <c r="DY110" s="958"/>
      <c r="DZ110" s="959"/>
    </row>
    <row r="111" spans="1:131" s="199" customFormat="1" ht="26.25" customHeight="1">
      <c r="A111" s="960" t="s">
        <v>416</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113</v>
      </c>
      <c r="AB111" s="964"/>
      <c r="AC111" s="964"/>
      <c r="AD111" s="964"/>
      <c r="AE111" s="965"/>
      <c r="AF111" s="966" t="s">
        <v>113</v>
      </c>
      <c r="AG111" s="964"/>
      <c r="AH111" s="964"/>
      <c r="AI111" s="964"/>
      <c r="AJ111" s="965"/>
      <c r="AK111" s="966" t="s">
        <v>113</v>
      </c>
      <c r="AL111" s="964"/>
      <c r="AM111" s="964"/>
      <c r="AN111" s="964"/>
      <c r="AO111" s="965"/>
      <c r="AP111" s="967" t="s">
        <v>113</v>
      </c>
      <c r="AQ111" s="968"/>
      <c r="AR111" s="968"/>
      <c r="AS111" s="968"/>
      <c r="AT111" s="969"/>
      <c r="AU111" s="930"/>
      <c r="AV111" s="931"/>
      <c r="AW111" s="931"/>
      <c r="AX111" s="931"/>
      <c r="AY111" s="931"/>
      <c r="AZ111" s="979" t="s">
        <v>417</v>
      </c>
      <c r="BA111" s="980"/>
      <c r="BB111" s="980"/>
      <c r="BC111" s="980"/>
      <c r="BD111" s="980"/>
      <c r="BE111" s="980"/>
      <c r="BF111" s="980"/>
      <c r="BG111" s="980"/>
      <c r="BH111" s="980"/>
      <c r="BI111" s="980"/>
      <c r="BJ111" s="980"/>
      <c r="BK111" s="980"/>
      <c r="BL111" s="980"/>
      <c r="BM111" s="980"/>
      <c r="BN111" s="980"/>
      <c r="BO111" s="980"/>
      <c r="BP111" s="981"/>
      <c r="BQ111" s="949">
        <v>1353093</v>
      </c>
      <c r="BR111" s="950"/>
      <c r="BS111" s="950"/>
      <c r="BT111" s="950"/>
      <c r="BU111" s="950"/>
      <c r="BV111" s="950">
        <v>1215715</v>
      </c>
      <c r="BW111" s="950"/>
      <c r="BX111" s="950"/>
      <c r="BY111" s="950"/>
      <c r="BZ111" s="950"/>
      <c r="CA111" s="950">
        <v>1131317</v>
      </c>
      <c r="CB111" s="950"/>
      <c r="CC111" s="950"/>
      <c r="CD111" s="950"/>
      <c r="CE111" s="950"/>
      <c r="CF111" s="944">
        <v>2</v>
      </c>
      <c r="CG111" s="945"/>
      <c r="CH111" s="945"/>
      <c r="CI111" s="945"/>
      <c r="CJ111" s="945"/>
      <c r="CK111" s="975"/>
      <c r="CL111" s="976"/>
      <c r="CM111" s="946" t="s">
        <v>418</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113</v>
      </c>
      <c r="DH111" s="950"/>
      <c r="DI111" s="950"/>
      <c r="DJ111" s="950"/>
      <c r="DK111" s="950"/>
      <c r="DL111" s="950" t="s">
        <v>113</v>
      </c>
      <c r="DM111" s="950"/>
      <c r="DN111" s="950"/>
      <c r="DO111" s="950"/>
      <c r="DP111" s="950"/>
      <c r="DQ111" s="950" t="s">
        <v>113</v>
      </c>
      <c r="DR111" s="950"/>
      <c r="DS111" s="950"/>
      <c r="DT111" s="950"/>
      <c r="DU111" s="950"/>
      <c r="DV111" s="951" t="s">
        <v>113</v>
      </c>
      <c r="DW111" s="951"/>
      <c r="DX111" s="951"/>
      <c r="DY111" s="951"/>
      <c r="DZ111" s="952"/>
    </row>
    <row r="112" spans="1:131" s="199" customFormat="1" ht="26.25" customHeight="1">
      <c r="A112" s="982" t="s">
        <v>419</v>
      </c>
      <c r="B112" s="983"/>
      <c r="C112" s="980" t="s">
        <v>420</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113</v>
      </c>
      <c r="AB112" s="989"/>
      <c r="AC112" s="989"/>
      <c r="AD112" s="989"/>
      <c r="AE112" s="990"/>
      <c r="AF112" s="991" t="s">
        <v>113</v>
      </c>
      <c r="AG112" s="989"/>
      <c r="AH112" s="989"/>
      <c r="AI112" s="989"/>
      <c r="AJ112" s="990"/>
      <c r="AK112" s="991" t="s">
        <v>113</v>
      </c>
      <c r="AL112" s="989"/>
      <c r="AM112" s="989"/>
      <c r="AN112" s="989"/>
      <c r="AO112" s="990"/>
      <c r="AP112" s="992" t="s">
        <v>113</v>
      </c>
      <c r="AQ112" s="993"/>
      <c r="AR112" s="993"/>
      <c r="AS112" s="993"/>
      <c r="AT112" s="994"/>
      <c r="AU112" s="930"/>
      <c r="AV112" s="931"/>
      <c r="AW112" s="931"/>
      <c r="AX112" s="931"/>
      <c r="AY112" s="931"/>
      <c r="AZ112" s="979" t="s">
        <v>421</v>
      </c>
      <c r="BA112" s="980"/>
      <c r="BB112" s="980"/>
      <c r="BC112" s="980"/>
      <c r="BD112" s="980"/>
      <c r="BE112" s="980"/>
      <c r="BF112" s="980"/>
      <c r="BG112" s="980"/>
      <c r="BH112" s="980"/>
      <c r="BI112" s="980"/>
      <c r="BJ112" s="980"/>
      <c r="BK112" s="980"/>
      <c r="BL112" s="980"/>
      <c r="BM112" s="980"/>
      <c r="BN112" s="980"/>
      <c r="BO112" s="980"/>
      <c r="BP112" s="981"/>
      <c r="BQ112" s="949">
        <v>71484751</v>
      </c>
      <c r="BR112" s="950"/>
      <c r="BS112" s="950"/>
      <c r="BT112" s="950"/>
      <c r="BU112" s="950"/>
      <c r="BV112" s="950">
        <v>71567899</v>
      </c>
      <c r="BW112" s="950"/>
      <c r="BX112" s="950"/>
      <c r="BY112" s="950"/>
      <c r="BZ112" s="950"/>
      <c r="CA112" s="950">
        <v>69177311</v>
      </c>
      <c r="CB112" s="950"/>
      <c r="CC112" s="950"/>
      <c r="CD112" s="950"/>
      <c r="CE112" s="950"/>
      <c r="CF112" s="944">
        <v>122.2</v>
      </c>
      <c r="CG112" s="945"/>
      <c r="CH112" s="945"/>
      <c r="CI112" s="945"/>
      <c r="CJ112" s="945"/>
      <c r="CK112" s="975"/>
      <c r="CL112" s="976"/>
      <c r="CM112" s="946" t="s">
        <v>422</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v>46665</v>
      </c>
      <c r="DH112" s="950"/>
      <c r="DI112" s="950"/>
      <c r="DJ112" s="950"/>
      <c r="DK112" s="950"/>
      <c r="DL112" s="950" t="s">
        <v>113</v>
      </c>
      <c r="DM112" s="950"/>
      <c r="DN112" s="950"/>
      <c r="DO112" s="950"/>
      <c r="DP112" s="950"/>
      <c r="DQ112" s="950" t="s">
        <v>113</v>
      </c>
      <c r="DR112" s="950"/>
      <c r="DS112" s="950"/>
      <c r="DT112" s="950"/>
      <c r="DU112" s="950"/>
      <c r="DV112" s="951" t="s">
        <v>113</v>
      </c>
      <c r="DW112" s="951"/>
      <c r="DX112" s="951"/>
      <c r="DY112" s="951"/>
      <c r="DZ112" s="952"/>
    </row>
    <row r="113" spans="1:130" s="199" customFormat="1" ht="26.25" customHeight="1">
      <c r="A113" s="984"/>
      <c r="B113" s="985"/>
      <c r="C113" s="980" t="s">
        <v>423</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4908236</v>
      </c>
      <c r="AB113" s="964"/>
      <c r="AC113" s="964"/>
      <c r="AD113" s="964"/>
      <c r="AE113" s="965"/>
      <c r="AF113" s="966">
        <v>5412811</v>
      </c>
      <c r="AG113" s="964"/>
      <c r="AH113" s="964"/>
      <c r="AI113" s="964"/>
      <c r="AJ113" s="965"/>
      <c r="AK113" s="966">
        <v>5031055</v>
      </c>
      <c r="AL113" s="964"/>
      <c r="AM113" s="964"/>
      <c r="AN113" s="964"/>
      <c r="AO113" s="965"/>
      <c r="AP113" s="967">
        <v>8.9</v>
      </c>
      <c r="AQ113" s="968"/>
      <c r="AR113" s="968"/>
      <c r="AS113" s="968"/>
      <c r="AT113" s="969"/>
      <c r="AU113" s="930"/>
      <c r="AV113" s="931"/>
      <c r="AW113" s="931"/>
      <c r="AX113" s="931"/>
      <c r="AY113" s="931"/>
      <c r="AZ113" s="979" t="s">
        <v>424</v>
      </c>
      <c r="BA113" s="980"/>
      <c r="BB113" s="980"/>
      <c r="BC113" s="980"/>
      <c r="BD113" s="980"/>
      <c r="BE113" s="980"/>
      <c r="BF113" s="980"/>
      <c r="BG113" s="980"/>
      <c r="BH113" s="980"/>
      <c r="BI113" s="980"/>
      <c r="BJ113" s="980"/>
      <c r="BK113" s="980"/>
      <c r="BL113" s="980"/>
      <c r="BM113" s="980"/>
      <c r="BN113" s="980"/>
      <c r="BO113" s="980"/>
      <c r="BP113" s="981"/>
      <c r="BQ113" s="949">
        <v>131307</v>
      </c>
      <c r="BR113" s="950"/>
      <c r="BS113" s="950"/>
      <c r="BT113" s="950"/>
      <c r="BU113" s="950"/>
      <c r="BV113" s="950">
        <v>123762</v>
      </c>
      <c r="BW113" s="950"/>
      <c r="BX113" s="950"/>
      <c r="BY113" s="950"/>
      <c r="BZ113" s="950"/>
      <c r="CA113" s="950">
        <v>109320</v>
      </c>
      <c r="CB113" s="950"/>
      <c r="CC113" s="950"/>
      <c r="CD113" s="950"/>
      <c r="CE113" s="950"/>
      <c r="CF113" s="944">
        <v>0.2</v>
      </c>
      <c r="CG113" s="945"/>
      <c r="CH113" s="945"/>
      <c r="CI113" s="945"/>
      <c r="CJ113" s="945"/>
      <c r="CK113" s="975"/>
      <c r="CL113" s="976"/>
      <c r="CM113" s="946" t="s">
        <v>425</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113</v>
      </c>
      <c r="DH113" s="989"/>
      <c r="DI113" s="989"/>
      <c r="DJ113" s="989"/>
      <c r="DK113" s="990"/>
      <c r="DL113" s="991" t="s">
        <v>113</v>
      </c>
      <c r="DM113" s="989"/>
      <c r="DN113" s="989"/>
      <c r="DO113" s="989"/>
      <c r="DP113" s="990"/>
      <c r="DQ113" s="991" t="s">
        <v>113</v>
      </c>
      <c r="DR113" s="989"/>
      <c r="DS113" s="989"/>
      <c r="DT113" s="989"/>
      <c r="DU113" s="990"/>
      <c r="DV113" s="992" t="s">
        <v>113</v>
      </c>
      <c r="DW113" s="993"/>
      <c r="DX113" s="993"/>
      <c r="DY113" s="993"/>
      <c r="DZ113" s="994"/>
    </row>
    <row r="114" spans="1:130" s="199" customFormat="1" ht="26.25" customHeight="1">
      <c r="A114" s="984"/>
      <c r="B114" s="985"/>
      <c r="C114" s="980" t="s">
        <v>426</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t="s">
        <v>113</v>
      </c>
      <c r="AB114" s="989"/>
      <c r="AC114" s="989"/>
      <c r="AD114" s="989"/>
      <c r="AE114" s="990"/>
      <c r="AF114" s="991">
        <v>5428</v>
      </c>
      <c r="AG114" s="989"/>
      <c r="AH114" s="989"/>
      <c r="AI114" s="989"/>
      <c r="AJ114" s="990"/>
      <c r="AK114" s="991">
        <v>10301</v>
      </c>
      <c r="AL114" s="989"/>
      <c r="AM114" s="989"/>
      <c r="AN114" s="989"/>
      <c r="AO114" s="990"/>
      <c r="AP114" s="992">
        <v>0</v>
      </c>
      <c r="AQ114" s="993"/>
      <c r="AR114" s="993"/>
      <c r="AS114" s="993"/>
      <c r="AT114" s="994"/>
      <c r="AU114" s="930"/>
      <c r="AV114" s="931"/>
      <c r="AW114" s="931"/>
      <c r="AX114" s="931"/>
      <c r="AY114" s="931"/>
      <c r="AZ114" s="979" t="s">
        <v>427</v>
      </c>
      <c r="BA114" s="980"/>
      <c r="BB114" s="980"/>
      <c r="BC114" s="980"/>
      <c r="BD114" s="980"/>
      <c r="BE114" s="980"/>
      <c r="BF114" s="980"/>
      <c r="BG114" s="980"/>
      <c r="BH114" s="980"/>
      <c r="BI114" s="980"/>
      <c r="BJ114" s="980"/>
      <c r="BK114" s="980"/>
      <c r="BL114" s="980"/>
      <c r="BM114" s="980"/>
      <c r="BN114" s="980"/>
      <c r="BO114" s="980"/>
      <c r="BP114" s="981"/>
      <c r="BQ114" s="949">
        <v>23560763</v>
      </c>
      <c r="BR114" s="950"/>
      <c r="BS114" s="950"/>
      <c r="BT114" s="950"/>
      <c r="BU114" s="950"/>
      <c r="BV114" s="950">
        <v>22543529</v>
      </c>
      <c r="BW114" s="950"/>
      <c r="BX114" s="950"/>
      <c r="BY114" s="950"/>
      <c r="BZ114" s="950"/>
      <c r="CA114" s="950">
        <v>21887337</v>
      </c>
      <c r="CB114" s="950"/>
      <c r="CC114" s="950"/>
      <c r="CD114" s="950"/>
      <c r="CE114" s="950"/>
      <c r="CF114" s="944">
        <v>38.700000000000003</v>
      </c>
      <c r="CG114" s="945"/>
      <c r="CH114" s="945"/>
      <c r="CI114" s="945"/>
      <c r="CJ114" s="945"/>
      <c r="CK114" s="975"/>
      <c r="CL114" s="976"/>
      <c r="CM114" s="946" t="s">
        <v>428</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113</v>
      </c>
      <c r="DH114" s="989"/>
      <c r="DI114" s="989"/>
      <c r="DJ114" s="989"/>
      <c r="DK114" s="990"/>
      <c r="DL114" s="991" t="s">
        <v>113</v>
      </c>
      <c r="DM114" s="989"/>
      <c r="DN114" s="989"/>
      <c r="DO114" s="989"/>
      <c r="DP114" s="990"/>
      <c r="DQ114" s="991" t="s">
        <v>113</v>
      </c>
      <c r="DR114" s="989"/>
      <c r="DS114" s="989"/>
      <c r="DT114" s="989"/>
      <c r="DU114" s="990"/>
      <c r="DV114" s="992" t="s">
        <v>113</v>
      </c>
      <c r="DW114" s="993"/>
      <c r="DX114" s="993"/>
      <c r="DY114" s="993"/>
      <c r="DZ114" s="994"/>
    </row>
    <row r="115" spans="1:130" s="199" customFormat="1" ht="26.25" customHeight="1">
      <c r="A115" s="984"/>
      <c r="B115" s="985"/>
      <c r="C115" s="980" t="s">
        <v>429</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2782580</v>
      </c>
      <c r="AB115" s="964"/>
      <c r="AC115" s="964"/>
      <c r="AD115" s="964"/>
      <c r="AE115" s="965"/>
      <c r="AF115" s="966">
        <v>357087</v>
      </c>
      <c r="AG115" s="964"/>
      <c r="AH115" s="964"/>
      <c r="AI115" s="964"/>
      <c r="AJ115" s="965"/>
      <c r="AK115" s="966">
        <v>94825</v>
      </c>
      <c r="AL115" s="964"/>
      <c r="AM115" s="964"/>
      <c r="AN115" s="964"/>
      <c r="AO115" s="965"/>
      <c r="AP115" s="967">
        <v>0.2</v>
      </c>
      <c r="AQ115" s="968"/>
      <c r="AR115" s="968"/>
      <c r="AS115" s="968"/>
      <c r="AT115" s="969"/>
      <c r="AU115" s="930"/>
      <c r="AV115" s="931"/>
      <c r="AW115" s="931"/>
      <c r="AX115" s="931"/>
      <c r="AY115" s="931"/>
      <c r="AZ115" s="979" t="s">
        <v>430</v>
      </c>
      <c r="BA115" s="980"/>
      <c r="BB115" s="980"/>
      <c r="BC115" s="980"/>
      <c r="BD115" s="980"/>
      <c r="BE115" s="980"/>
      <c r="BF115" s="980"/>
      <c r="BG115" s="980"/>
      <c r="BH115" s="980"/>
      <c r="BI115" s="980"/>
      <c r="BJ115" s="980"/>
      <c r="BK115" s="980"/>
      <c r="BL115" s="980"/>
      <c r="BM115" s="980"/>
      <c r="BN115" s="980"/>
      <c r="BO115" s="980"/>
      <c r="BP115" s="981"/>
      <c r="BQ115" s="949">
        <v>1830805</v>
      </c>
      <c r="BR115" s="950"/>
      <c r="BS115" s="950"/>
      <c r="BT115" s="950"/>
      <c r="BU115" s="950"/>
      <c r="BV115" s="950">
        <v>1410342</v>
      </c>
      <c r="BW115" s="950"/>
      <c r="BX115" s="950"/>
      <c r="BY115" s="950"/>
      <c r="BZ115" s="950"/>
      <c r="CA115" s="950">
        <v>1037648</v>
      </c>
      <c r="CB115" s="950"/>
      <c r="CC115" s="950"/>
      <c r="CD115" s="950"/>
      <c r="CE115" s="950"/>
      <c r="CF115" s="944">
        <v>1.8</v>
      </c>
      <c r="CG115" s="945"/>
      <c r="CH115" s="945"/>
      <c r="CI115" s="945"/>
      <c r="CJ115" s="945"/>
      <c r="CK115" s="975"/>
      <c r="CL115" s="976"/>
      <c r="CM115" s="979" t="s">
        <v>431</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v>804562</v>
      </c>
      <c r="DH115" s="989"/>
      <c r="DI115" s="989"/>
      <c r="DJ115" s="989"/>
      <c r="DK115" s="990"/>
      <c r="DL115" s="991">
        <v>807091</v>
      </c>
      <c r="DM115" s="989"/>
      <c r="DN115" s="989"/>
      <c r="DO115" s="989"/>
      <c r="DP115" s="990"/>
      <c r="DQ115" s="991">
        <v>808404</v>
      </c>
      <c r="DR115" s="989"/>
      <c r="DS115" s="989"/>
      <c r="DT115" s="989"/>
      <c r="DU115" s="990"/>
      <c r="DV115" s="992">
        <v>1.4</v>
      </c>
      <c r="DW115" s="993"/>
      <c r="DX115" s="993"/>
      <c r="DY115" s="993"/>
      <c r="DZ115" s="994"/>
    </row>
    <row r="116" spans="1:130" s="199" customFormat="1" ht="26.25" customHeight="1">
      <c r="A116" s="986"/>
      <c r="B116" s="987"/>
      <c r="C116" s="995" t="s">
        <v>432</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31</v>
      </c>
      <c r="AB116" s="989"/>
      <c r="AC116" s="989"/>
      <c r="AD116" s="989"/>
      <c r="AE116" s="990"/>
      <c r="AF116" s="991">
        <v>1</v>
      </c>
      <c r="AG116" s="989"/>
      <c r="AH116" s="989"/>
      <c r="AI116" s="989"/>
      <c r="AJ116" s="990"/>
      <c r="AK116" s="991">
        <v>16</v>
      </c>
      <c r="AL116" s="989"/>
      <c r="AM116" s="989"/>
      <c r="AN116" s="989"/>
      <c r="AO116" s="990"/>
      <c r="AP116" s="992">
        <v>0</v>
      </c>
      <c r="AQ116" s="993"/>
      <c r="AR116" s="993"/>
      <c r="AS116" s="993"/>
      <c r="AT116" s="994"/>
      <c r="AU116" s="930"/>
      <c r="AV116" s="931"/>
      <c r="AW116" s="931"/>
      <c r="AX116" s="931"/>
      <c r="AY116" s="931"/>
      <c r="AZ116" s="997" t="s">
        <v>433</v>
      </c>
      <c r="BA116" s="998"/>
      <c r="BB116" s="998"/>
      <c r="BC116" s="998"/>
      <c r="BD116" s="998"/>
      <c r="BE116" s="998"/>
      <c r="BF116" s="998"/>
      <c r="BG116" s="998"/>
      <c r="BH116" s="998"/>
      <c r="BI116" s="998"/>
      <c r="BJ116" s="998"/>
      <c r="BK116" s="998"/>
      <c r="BL116" s="998"/>
      <c r="BM116" s="998"/>
      <c r="BN116" s="998"/>
      <c r="BO116" s="998"/>
      <c r="BP116" s="999"/>
      <c r="BQ116" s="949" t="s">
        <v>113</v>
      </c>
      <c r="BR116" s="950"/>
      <c r="BS116" s="950"/>
      <c r="BT116" s="950"/>
      <c r="BU116" s="950"/>
      <c r="BV116" s="950" t="s">
        <v>113</v>
      </c>
      <c r="BW116" s="950"/>
      <c r="BX116" s="950"/>
      <c r="BY116" s="950"/>
      <c r="BZ116" s="950"/>
      <c r="CA116" s="950" t="s">
        <v>113</v>
      </c>
      <c r="CB116" s="950"/>
      <c r="CC116" s="950"/>
      <c r="CD116" s="950"/>
      <c r="CE116" s="950"/>
      <c r="CF116" s="944" t="s">
        <v>113</v>
      </c>
      <c r="CG116" s="945"/>
      <c r="CH116" s="945"/>
      <c r="CI116" s="945"/>
      <c r="CJ116" s="945"/>
      <c r="CK116" s="975"/>
      <c r="CL116" s="976"/>
      <c r="CM116" s="946" t="s">
        <v>434</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113</v>
      </c>
      <c r="DH116" s="989"/>
      <c r="DI116" s="989"/>
      <c r="DJ116" s="989"/>
      <c r="DK116" s="990"/>
      <c r="DL116" s="991" t="s">
        <v>113</v>
      </c>
      <c r="DM116" s="989"/>
      <c r="DN116" s="989"/>
      <c r="DO116" s="989"/>
      <c r="DP116" s="990"/>
      <c r="DQ116" s="991" t="s">
        <v>113</v>
      </c>
      <c r="DR116" s="989"/>
      <c r="DS116" s="989"/>
      <c r="DT116" s="989"/>
      <c r="DU116" s="990"/>
      <c r="DV116" s="992" t="s">
        <v>113</v>
      </c>
      <c r="DW116" s="993"/>
      <c r="DX116" s="993"/>
      <c r="DY116" s="993"/>
      <c r="DZ116" s="994"/>
    </row>
    <row r="117" spans="1:130" s="199" customFormat="1" ht="26.25" customHeight="1">
      <c r="A117" s="934" t="s">
        <v>170</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435</v>
      </c>
      <c r="Z117" s="916"/>
      <c r="AA117" s="1006">
        <v>18397691</v>
      </c>
      <c r="AB117" s="1007"/>
      <c r="AC117" s="1007"/>
      <c r="AD117" s="1007"/>
      <c r="AE117" s="1008"/>
      <c r="AF117" s="1009">
        <v>15367203</v>
      </c>
      <c r="AG117" s="1007"/>
      <c r="AH117" s="1007"/>
      <c r="AI117" s="1007"/>
      <c r="AJ117" s="1008"/>
      <c r="AK117" s="1009">
        <v>14940505</v>
      </c>
      <c r="AL117" s="1007"/>
      <c r="AM117" s="1007"/>
      <c r="AN117" s="1007"/>
      <c r="AO117" s="1008"/>
      <c r="AP117" s="1010"/>
      <c r="AQ117" s="1011"/>
      <c r="AR117" s="1011"/>
      <c r="AS117" s="1011"/>
      <c r="AT117" s="1012"/>
      <c r="AU117" s="930"/>
      <c r="AV117" s="931"/>
      <c r="AW117" s="931"/>
      <c r="AX117" s="931"/>
      <c r="AY117" s="931"/>
      <c r="AZ117" s="997" t="s">
        <v>436</v>
      </c>
      <c r="BA117" s="998"/>
      <c r="BB117" s="998"/>
      <c r="BC117" s="998"/>
      <c r="BD117" s="998"/>
      <c r="BE117" s="998"/>
      <c r="BF117" s="998"/>
      <c r="BG117" s="998"/>
      <c r="BH117" s="998"/>
      <c r="BI117" s="998"/>
      <c r="BJ117" s="998"/>
      <c r="BK117" s="998"/>
      <c r="BL117" s="998"/>
      <c r="BM117" s="998"/>
      <c r="BN117" s="998"/>
      <c r="BO117" s="998"/>
      <c r="BP117" s="999"/>
      <c r="BQ117" s="949" t="s">
        <v>113</v>
      </c>
      <c r="BR117" s="950"/>
      <c r="BS117" s="950"/>
      <c r="BT117" s="950"/>
      <c r="BU117" s="950"/>
      <c r="BV117" s="950" t="s">
        <v>113</v>
      </c>
      <c r="BW117" s="950"/>
      <c r="BX117" s="950"/>
      <c r="BY117" s="950"/>
      <c r="BZ117" s="950"/>
      <c r="CA117" s="950" t="s">
        <v>113</v>
      </c>
      <c r="CB117" s="950"/>
      <c r="CC117" s="950"/>
      <c r="CD117" s="950"/>
      <c r="CE117" s="950"/>
      <c r="CF117" s="944" t="s">
        <v>113</v>
      </c>
      <c r="CG117" s="945"/>
      <c r="CH117" s="945"/>
      <c r="CI117" s="945"/>
      <c r="CJ117" s="945"/>
      <c r="CK117" s="975"/>
      <c r="CL117" s="976"/>
      <c r="CM117" s="946" t="s">
        <v>437</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113</v>
      </c>
      <c r="DH117" s="989"/>
      <c r="DI117" s="989"/>
      <c r="DJ117" s="989"/>
      <c r="DK117" s="990"/>
      <c r="DL117" s="991" t="s">
        <v>113</v>
      </c>
      <c r="DM117" s="989"/>
      <c r="DN117" s="989"/>
      <c r="DO117" s="989"/>
      <c r="DP117" s="990"/>
      <c r="DQ117" s="991" t="s">
        <v>113</v>
      </c>
      <c r="DR117" s="989"/>
      <c r="DS117" s="989"/>
      <c r="DT117" s="989"/>
      <c r="DU117" s="990"/>
      <c r="DV117" s="992" t="s">
        <v>113</v>
      </c>
      <c r="DW117" s="993"/>
      <c r="DX117" s="993"/>
      <c r="DY117" s="993"/>
      <c r="DZ117" s="994"/>
    </row>
    <row r="118" spans="1:130" s="199" customFormat="1" ht="26.25" customHeight="1">
      <c r="A118" s="934" t="s">
        <v>411</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409</v>
      </c>
      <c r="AB118" s="915"/>
      <c r="AC118" s="915"/>
      <c r="AD118" s="915"/>
      <c r="AE118" s="916"/>
      <c r="AF118" s="914" t="s">
        <v>287</v>
      </c>
      <c r="AG118" s="915"/>
      <c r="AH118" s="915"/>
      <c r="AI118" s="915"/>
      <c r="AJ118" s="916"/>
      <c r="AK118" s="914" t="s">
        <v>286</v>
      </c>
      <c r="AL118" s="915"/>
      <c r="AM118" s="915"/>
      <c r="AN118" s="915"/>
      <c r="AO118" s="916"/>
      <c r="AP118" s="1001" t="s">
        <v>410</v>
      </c>
      <c r="AQ118" s="1002"/>
      <c r="AR118" s="1002"/>
      <c r="AS118" s="1002"/>
      <c r="AT118" s="1003"/>
      <c r="AU118" s="930"/>
      <c r="AV118" s="931"/>
      <c r="AW118" s="931"/>
      <c r="AX118" s="931"/>
      <c r="AY118" s="931"/>
      <c r="AZ118" s="1004" t="s">
        <v>438</v>
      </c>
      <c r="BA118" s="995"/>
      <c r="BB118" s="995"/>
      <c r="BC118" s="995"/>
      <c r="BD118" s="995"/>
      <c r="BE118" s="995"/>
      <c r="BF118" s="995"/>
      <c r="BG118" s="995"/>
      <c r="BH118" s="995"/>
      <c r="BI118" s="995"/>
      <c r="BJ118" s="995"/>
      <c r="BK118" s="995"/>
      <c r="BL118" s="995"/>
      <c r="BM118" s="995"/>
      <c r="BN118" s="995"/>
      <c r="BO118" s="995"/>
      <c r="BP118" s="996"/>
      <c r="BQ118" s="1027" t="s">
        <v>113</v>
      </c>
      <c r="BR118" s="1028"/>
      <c r="BS118" s="1028"/>
      <c r="BT118" s="1028"/>
      <c r="BU118" s="1028"/>
      <c r="BV118" s="1028" t="s">
        <v>113</v>
      </c>
      <c r="BW118" s="1028"/>
      <c r="BX118" s="1028"/>
      <c r="BY118" s="1028"/>
      <c r="BZ118" s="1028"/>
      <c r="CA118" s="1028" t="s">
        <v>113</v>
      </c>
      <c r="CB118" s="1028"/>
      <c r="CC118" s="1028"/>
      <c r="CD118" s="1028"/>
      <c r="CE118" s="1028"/>
      <c r="CF118" s="944" t="s">
        <v>113</v>
      </c>
      <c r="CG118" s="945"/>
      <c r="CH118" s="945"/>
      <c r="CI118" s="945"/>
      <c r="CJ118" s="945"/>
      <c r="CK118" s="975"/>
      <c r="CL118" s="976"/>
      <c r="CM118" s="946" t="s">
        <v>439</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113</v>
      </c>
      <c r="DH118" s="989"/>
      <c r="DI118" s="989"/>
      <c r="DJ118" s="989"/>
      <c r="DK118" s="990"/>
      <c r="DL118" s="991" t="s">
        <v>113</v>
      </c>
      <c r="DM118" s="989"/>
      <c r="DN118" s="989"/>
      <c r="DO118" s="989"/>
      <c r="DP118" s="990"/>
      <c r="DQ118" s="991" t="s">
        <v>113</v>
      </c>
      <c r="DR118" s="989"/>
      <c r="DS118" s="989"/>
      <c r="DT118" s="989"/>
      <c r="DU118" s="990"/>
      <c r="DV118" s="992" t="s">
        <v>113</v>
      </c>
      <c r="DW118" s="993"/>
      <c r="DX118" s="993"/>
      <c r="DY118" s="993"/>
      <c r="DZ118" s="994"/>
    </row>
    <row r="119" spans="1:130" s="199" customFormat="1" ht="26.25" customHeight="1">
      <c r="A119" s="1088" t="s">
        <v>414</v>
      </c>
      <c r="B119" s="974"/>
      <c r="C119" s="953" t="s">
        <v>415</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v>2247656</v>
      </c>
      <c r="AB119" s="922"/>
      <c r="AC119" s="922"/>
      <c r="AD119" s="922"/>
      <c r="AE119" s="923"/>
      <c r="AF119" s="924" t="s">
        <v>113</v>
      </c>
      <c r="AG119" s="922"/>
      <c r="AH119" s="922"/>
      <c r="AI119" s="922"/>
      <c r="AJ119" s="923"/>
      <c r="AK119" s="924" t="s">
        <v>113</v>
      </c>
      <c r="AL119" s="922"/>
      <c r="AM119" s="922"/>
      <c r="AN119" s="922"/>
      <c r="AO119" s="923"/>
      <c r="AP119" s="925" t="s">
        <v>113</v>
      </c>
      <c r="AQ119" s="926"/>
      <c r="AR119" s="926"/>
      <c r="AS119" s="926"/>
      <c r="AT119" s="927"/>
      <c r="AU119" s="932"/>
      <c r="AV119" s="933"/>
      <c r="AW119" s="933"/>
      <c r="AX119" s="933"/>
      <c r="AY119" s="933"/>
      <c r="AZ119" s="230" t="s">
        <v>170</v>
      </c>
      <c r="BA119" s="230"/>
      <c r="BB119" s="230"/>
      <c r="BC119" s="230"/>
      <c r="BD119" s="230"/>
      <c r="BE119" s="230"/>
      <c r="BF119" s="230"/>
      <c r="BG119" s="230"/>
      <c r="BH119" s="230"/>
      <c r="BI119" s="230"/>
      <c r="BJ119" s="230"/>
      <c r="BK119" s="230"/>
      <c r="BL119" s="230"/>
      <c r="BM119" s="230"/>
      <c r="BN119" s="230"/>
      <c r="BO119" s="1005" t="s">
        <v>440</v>
      </c>
      <c r="BP119" s="1036"/>
      <c r="BQ119" s="1027">
        <v>195495467</v>
      </c>
      <c r="BR119" s="1028"/>
      <c r="BS119" s="1028"/>
      <c r="BT119" s="1028"/>
      <c r="BU119" s="1028"/>
      <c r="BV119" s="1028">
        <v>199525552</v>
      </c>
      <c r="BW119" s="1028"/>
      <c r="BX119" s="1028"/>
      <c r="BY119" s="1028"/>
      <c r="BZ119" s="1028"/>
      <c r="CA119" s="1028">
        <v>199666014</v>
      </c>
      <c r="CB119" s="1028"/>
      <c r="CC119" s="1028"/>
      <c r="CD119" s="1028"/>
      <c r="CE119" s="1028"/>
      <c r="CF119" s="1029"/>
      <c r="CG119" s="1030"/>
      <c r="CH119" s="1030"/>
      <c r="CI119" s="1030"/>
      <c r="CJ119" s="1031"/>
      <c r="CK119" s="977"/>
      <c r="CL119" s="978"/>
      <c r="CM119" s="1032" t="s">
        <v>441</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501866</v>
      </c>
      <c r="DH119" s="1014"/>
      <c r="DI119" s="1014"/>
      <c r="DJ119" s="1014"/>
      <c r="DK119" s="1015"/>
      <c r="DL119" s="1013">
        <v>408624</v>
      </c>
      <c r="DM119" s="1014"/>
      <c r="DN119" s="1014"/>
      <c r="DO119" s="1014"/>
      <c r="DP119" s="1015"/>
      <c r="DQ119" s="1013">
        <v>322913</v>
      </c>
      <c r="DR119" s="1014"/>
      <c r="DS119" s="1014"/>
      <c r="DT119" s="1014"/>
      <c r="DU119" s="1015"/>
      <c r="DV119" s="1016">
        <v>0.6</v>
      </c>
      <c r="DW119" s="1017"/>
      <c r="DX119" s="1017"/>
      <c r="DY119" s="1017"/>
      <c r="DZ119" s="1018"/>
    </row>
    <row r="120" spans="1:130" s="199" customFormat="1" ht="26.25" customHeight="1">
      <c r="A120" s="1089"/>
      <c r="B120" s="976"/>
      <c r="C120" s="946" t="s">
        <v>418</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113</v>
      </c>
      <c r="AB120" s="989"/>
      <c r="AC120" s="989"/>
      <c r="AD120" s="989"/>
      <c r="AE120" s="990"/>
      <c r="AF120" s="991" t="s">
        <v>113</v>
      </c>
      <c r="AG120" s="989"/>
      <c r="AH120" s="989"/>
      <c r="AI120" s="989"/>
      <c r="AJ120" s="990"/>
      <c r="AK120" s="991" t="s">
        <v>113</v>
      </c>
      <c r="AL120" s="989"/>
      <c r="AM120" s="989"/>
      <c r="AN120" s="989"/>
      <c r="AO120" s="990"/>
      <c r="AP120" s="992" t="s">
        <v>113</v>
      </c>
      <c r="AQ120" s="993"/>
      <c r="AR120" s="993"/>
      <c r="AS120" s="993"/>
      <c r="AT120" s="994"/>
      <c r="AU120" s="1019" t="s">
        <v>442</v>
      </c>
      <c r="AV120" s="1020"/>
      <c r="AW120" s="1020"/>
      <c r="AX120" s="1020"/>
      <c r="AY120" s="1021"/>
      <c r="AZ120" s="970" t="s">
        <v>443</v>
      </c>
      <c r="BA120" s="919"/>
      <c r="BB120" s="919"/>
      <c r="BC120" s="919"/>
      <c r="BD120" s="919"/>
      <c r="BE120" s="919"/>
      <c r="BF120" s="919"/>
      <c r="BG120" s="919"/>
      <c r="BH120" s="919"/>
      <c r="BI120" s="919"/>
      <c r="BJ120" s="919"/>
      <c r="BK120" s="919"/>
      <c r="BL120" s="919"/>
      <c r="BM120" s="919"/>
      <c r="BN120" s="919"/>
      <c r="BO120" s="919"/>
      <c r="BP120" s="920"/>
      <c r="BQ120" s="956">
        <v>27398661</v>
      </c>
      <c r="BR120" s="957"/>
      <c r="BS120" s="957"/>
      <c r="BT120" s="957"/>
      <c r="BU120" s="957"/>
      <c r="BV120" s="957">
        <v>27794974</v>
      </c>
      <c r="BW120" s="957"/>
      <c r="BX120" s="957"/>
      <c r="BY120" s="957"/>
      <c r="BZ120" s="957"/>
      <c r="CA120" s="957">
        <v>26164340</v>
      </c>
      <c r="CB120" s="957"/>
      <c r="CC120" s="957"/>
      <c r="CD120" s="957"/>
      <c r="CE120" s="957"/>
      <c r="CF120" s="971">
        <v>46.2</v>
      </c>
      <c r="CG120" s="972"/>
      <c r="CH120" s="972"/>
      <c r="CI120" s="972"/>
      <c r="CJ120" s="972"/>
      <c r="CK120" s="1037" t="s">
        <v>444</v>
      </c>
      <c r="CL120" s="1038"/>
      <c r="CM120" s="1038"/>
      <c r="CN120" s="1038"/>
      <c r="CO120" s="1039"/>
      <c r="CP120" s="1045" t="s">
        <v>390</v>
      </c>
      <c r="CQ120" s="1046"/>
      <c r="CR120" s="1046"/>
      <c r="CS120" s="1046"/>
      <c r="CT120" s="1046"/>
      <c r="CU120" s="1046"/>
      <c r="CV120" s="1046"/>
      <c r="CW120" s="1046"/>
      <c r="CX120" s="1046"/>
      <c r="CY120" s="1046"/>
      <c r="CZ120" s="1046"/>
      <c r="DA120" s="1046"/>
      <c r="DB120" s="1046"/>
      <c r="DC120" s="1046"/>
      <c r="DD120" s="1046"/>
      <c r="DE120" s="1046"/>
      <c r="DF120" s="1047"/>
      <c r="DG120" s="956" t="s">
        <v>113</v>
      </c>
      <c r="DH120" s="957"/>
      <c r="DI120" s="957"/>
      <c r="DJ120" s="957"/>
      <c r="DK120" s="957"/>
      <c r="DL120" s="957">
        <v>63671903</v>
      </c>
      <c r="DM120" s="957"/>
      <c r="DN120" s="957"/>
      <c r="DO120" s="957"/>
      <c r="DP120" s="957"/>
      <c r="DQ120" s="957">
        <v>61189419</v>
      </c>
      <c r="DR120" s="957"/>
      <c r="DS120" s="957"/>
      <c r="DT120" s="957"/>
      <c r="DU120" s="957"/>
      <c r="DV120" s="958">
        <v>108.1</v>
      </c>
      <c r="DW120" s="958"/>
      <c r="DX120" s="958"/>
      <c r="DY120" s="958"/>
      <c r="DZ120" s="959"/>
    </row>
    <row r="121" spans="1:130" s="199" customFormat="1" ht="26.25" customHeight="1">
      <c r="A121" s="1089"/>
      <c r="B121" s="976"/>
      <c r="C121" s="997" t="s">
        <v>445</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v>415157</v>
      </c>
      <c r="AB121" s="989"/>
      <c r="AC121" s="989"/>
      <c r="AD121" s="989"/>
      <c r="AE121" s="990"/>
      <c r="AF121" s="991">
        <v>250518</v>
      </c>
      <c r="AG121" s="989"/>
      <c r="AH121" s="989"/>
      <c r="AI121" s="989"/>
      <c r="AJ121" s="990"/>
      <c r="AK121" s="991" t="s">
        <v>113</v>
      </c>
      <c r="AL121" s="989"/>
      <c r="AM121" s="989"/>
      <c r="AN121" s="989"/>
      <c r="AO121" s="990"/>
      <c r="AP121" s="992" t="s">
        <v>113</v>
      </c>
      <c r="AQ121" s="993"/>
      <c r="AR121" s="993"/>
      <c r="AS121" s="993"/>
      <c r="AT121" s="994"/>
      <c r="AU121" s="1022"/>
      <c r="AV121" s="1023"/>
      <c r="AW121" s="1023"/>
      <c r="AX121" s="1023"/>
      <c r="AY121" s="1024"/>
      <c r="AZ121" s="979" t="s">
        <v>446</v>
      </c>
      <c r="BA121" s="980"/>
      <c r="BB121" s="980"/>
      <c r="BC121" s="980"/>
      <c r="BD121" s="980"/>
      <c r="BE121" s="980"/>
      <c r="BF121" s="980"/>
      <c r="BG121" s="980"/>
      <c r="BH121" s="980"/>
      <c r="BI121" s="980"/>
      <c r="BJ121" s="980"/>
      <c r="BK121" s="980"/>
      <c r="BL121" s="980"/>
      <c r="BM121" s="980"/>
      <c r="BN121" s="980"/>
      <c r="BO121" s="980"/>
      <c r="BP121" s="981"/>
      <c r="BQ121" s="949">
        <v>25103981</v>
      </c>
      <c r="BR121" s="950"/>
      <c r="BS121" s="950"/>
      <c r="BT121" s="950"/>
      <c r="BU121" s="950"/>
      <c r="BV121" s="950">
        <v>24610871</v>
      </c>
      <c r="BW121" s="950"/>
      <c r="BX121" s="950"/>
      <c r="BY121" s="950"/>
      <c r="BZ121" s="950"/>
      <c r="CA121" s="950">
        <v>24935274</v>
      </c>
      <c r="CB121" s="950"/>
      <c r="CC121" s="950"/>
      <c r="CD121" s="950"/>
      <c r="CE121" s="950"/>
      <c r="CF121" s="944">
        <v>44</v>
      </c>
      <c r="CG121" s="945"/>
      <c r="CH121" s="945"/>
      <c r="CI121" s="945"/>
      <c r="CJ121" s="945"/>
      <c r="CK121" s="1040"/>
      <c r="CL121" s="1041"/>
      <c r="CM121" s="1041"/>
      <c r="CN121" s="1041"/>
      <c r="CO121" s="1042"/>
      <c r="CP121" s="1050" t="s">
        <v>391</v>
      </c>
      <c r="CQ121" s="1051"/>
      <c r="CR121" s="1051"/>
      <c r="CS121" s="1051"/>
      <c r="CT121" s="1051"/>
      <c r="CU121" s="1051"/>
      <c r="CV121" s="1051"/>
      <c r="CW121" s="1051"/>
      <c r="CX121" s="1051"/>
      <c r="CY121" s="1051"/>
      <c r="CZ121" s="1051"/>
      <c r="DA121" s="1051"/>
      <c r="DB121" s="1051"/>
      <c r="DC121" s="1051"/>
      <c r="DD121" s="1051"/>
      <c r="DE121" s="1051"/>
      <c r="DF121" s="1052"/>
      <c r="DG121" s="949">
        <v>3357258</v>
      </c>
      <c r="DH121" s="950"/>
      <c r="DI121" s="950"/>
      <c r="DJ121" s="950"/>
      <c r="DK121" s="950"/>
      <c r="DL121" s="950">
        <v>3349104</v>
      </c>
      <c r="DM121" s="950"/>
      <c r="DN121" s="950"/>
      <c r="DO121" s="950"/>
      <c r="DP121" s="950"/>
      <c r="DQ121" s="950">
        <v>3630215</v>
      </c>
      <c r="DR121" s="950"/>
      <c r="DS121" s="950"/>
      <c r="DT121" s="950"/>
      <c r="DU121" s="950"/>
      <c r="DV121" s="951">
        <v>6.4</v>
      </c>
      <c r="DW121" s="951"/>
      <c r="DX121" s="951"/>
      <c r="DY121" s="951"/>
      <c r="DZ121" s="952"/>
    </row>
    <row r="122" spans="1:130" s="199" customFormat="1" ht="26.25" customHeight="1">
      <c r="A122" s="1089"/>
      <c r="B122" s="976"/>
      <c r="C122" s="946" t="s">
        <v>428</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113</v>
      </c>
      <c r="AB122" s="989"/>
      <c r="AC122" s="989"/>
      <c r="AD122" s="989"/>
      <c r="AE122" s="990"/>
      <c r="AF122" s="991" t="s">
        <v>113</v>
      </c>
      <c r="AG122" s="989"/>
      <c r="AH122" s="989"/>
      <c r="AI122" s="989"/>
      <c r="AJ122" s="990"/>
      <c r="AK122" s="991" t="s">
        <v>113</v>
      </c>
      <c r="AL122" s="989"/>
      <c r="AM122" s="989"/>
      <c r="AN122" s="989"/>
      <c r="AO122" s="990"/>
      <c r="AP122" s="992" t="s">
        <v>113</v>
      </c>
      <c r="AQ122" s="993"/>
      <c r="AR122" s="993"/>
      <c r="AS122" s="993"/>
      <c r="AT122" s="994"/>
      <c r="AU122" s="1022"/>
      <c r="AV122" s="1023"/>
      <c r="AW122" s="1023"/>
      <c r="AX122" s="1023"/>
      <c r="AY122" s="1024"/>
      <c r="AZ122" s="1004" t="s">
        <v>447</v>
      </c>
      <c r="BA122" s="995"/>
      <c r="BB122" s="995"/>
      <c r="BC122" s="995"/>
      <c r="BD122" s="995"/>
      <c r="BE122" s="995"/>
      <c r="BF122" s="995"/>
      <c r="BG122" s="995"/>
      <c r="BH122" s="995"/>
      <c r="BI122" s="995"/>
      <c r="BJ122" s="995"/>
      <c r="BK122" s="995"/>
      <c r="BL122" s="995"/>
      <c r="BM122" s="995"/>
      <c r="BN122" s="995"/>
      <c r="BO122" s="995"/>
      <c r="BP122" s="996"/>
      <c r="BQ122" s="1027">
        <v>117289477</v>
      </c>
      <c r="BR122" s="1028"/>
      <c r="BS122" s="1028"/>
      <c r="BT122" s="1028"/>
      <c r="BU122" s="1028"/>
      <c r="BV122" s="1028">
        <v>123146820</v>
      </c>
      <c r="BW122" s="1028"/>
      <c r="BX122" s="1028"/>
      <c r="BY122" s="1028"/>
      <c r="BZ122" s="1028"/>
      <c r="CA122" s="1028">
        <v>124768080</v>
      </c>
      <c r="CB122" s="1028"/>
      <c r="CC122" s="1028"/>
      <c r="CD122" s="1028"/>
      <c r="CE122" s="1028"/>
      <c r="CF122" s="1048">
        <v>220.4</v>
      </c>
      <c r="CG122" s="1049"/>
      <c r="CH122" s="1049"/>
      <c r="CI122" s="1049"/>
      <c r="CJ122" s="1049"/>
      <c r="CK122" s="1040"/>
      <c r="CL122" s="1041"/>
      <c r="CM122" s="1041"/>
      <c r="CN122" s="1041"/>
      <c r="CO122" s="1042"/>
      <c r="CP122" s="1050" t="s">
        <v>393</v>
      </c>
      <c r="CQ122" s="1051"/>
      <c r="CR122" s="1051"/>
      <c r="CS122" s="1051"/>
      <c r="CT122" s="1051"/>
      <c r="CU122" s="1051"/>
      <c r="CV122" s="1051"/>
      <c r="CW122" s="1051"/>
      <c r="CX122" s="1051"/>
      <c r="CY122" s="1051"/>
      <c r="CZ122" s="1051"/>
      <c r="DA122" s="1051"/>
      <c r="DB122" s="1051"/>
      <c r="DC122" s="1051"/>
      <c r="DD122" s="1051"/>
      <c r="DE122" s="1051"/>
      <c r="DF122" s="1052"/>
      <c r="DG122" s="949">
        <v>3585720</v>
      </c>
      <c r="DH122" s="950"/>
      <c r="DI122" s="950"/>
      <c r="DJ122" s="950"/>
      <c r="DK122" s="950"/>
      <c r="DL122" s="950">
        <v>3345039</v>
      </c>
      <c r="DM122" s="950"/>
      <c r="DN122" s="950"/>
      <c r="DO122" s="950"/>
      <c r="DP122" s="950"/>
      <c r="DQ122" s="950">
        <v>3104093</v>
      </c>
      <c r="DR122" s="950"/>
      <c r="DS122" s="950"/>
      <c r="DT122" s="950"/>
      <c r="DU122" s="950"/>
      <c r="DV122" s="951">
        <v>5.5</v>
      </c>
      <c r="DW122" s="951"/>
      <c r="DX122" s="951"/>
      <c r="DY122" s="951"/>
      <c r="DZ122" s="952"/>
    </row>
    <row r="123" spans="1:130" s="199" customFormat="1" ht="26.25" customHeight="1">
      <c r="A123" s="1089"/>
      <c r="B123" s="976"/>
      <c r="C123" s="946" t="s">
        <v>434</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113</v>
      </c>
      <c r="AB123" s="989"/>
      <c r="AC123" s="989"/>
      <c r="AD123" s="989"/>
      <c r="AE123" s="990"/>
      <c r="AF123" s="991" t="s">
        <v>113</v>
      </c>
      <c r="AG123" s="989"/>
      <c r="AH123" s="989"/>
      <c r="AI123" s="989"/>
      <c r="AJ123" s="990"/>
      <c r="AK123" s="991" t="s">
        <v>113</v>
      </c>
      <c r="AL123" s="989"/>
      <c r="AM123" s="989"/>
      <c r="AN123" s="989"/>
      <c r="AO123" s="990"/>
      <c r="AP123" s="992" t="s">
        <v>113</v>
      </c>
      <c r="AQ123" s="993"/>
      <c r="AR123" s="993"/>
      <c r="AS123" s="993"/>
      <c r="AT123" s="994"/>
      <c r="AU123" s="1025"/>
      <c r="AV123" s="1026"/>
      <c r="AW123" s="1026"/>
      <c r="AX123" s="1026"/>
      <c r="AY123" s="1026"/>
      <c r="AZ123" s="230" t="s">
        <v>170</v>
      </c>
      <c r="BA123" s="230"/>
      <c r="BB123" s="230"/>
      <c r="BC123" s="230"/>
      <c r="BD123" s="230"/>
      <c r="BE123" s="230"/>
      <c r="BF123" s="230"/>
      <c r="BG123" s="230"/>
      <c r="BH123" s="230"/>
      <c r="BI123" s="230"/>
      <c r="BJ123" s="230"/>
      <c r="BK123" s="230"/>
      <c r="BL123" s="230"/>
      <c r="BM123" s="230"/>
      <c r="BN123" s="230"/>
      <c r="BO123" s="1005" t="s">
        <v>448</v>
      </c>
      <c r="BP123" s="1036"/>
      <c r="BQ123" s="1095">
        <v>169792119</v>
      </c>
      <c r="BR123" s="1096"/>
      <c r="BS123" s="1096"/>
      <c r="BT123" s="1096"/>
      <c r="BU123" s="1096"/>
      <c r="BV123" s="1096">
        <v>175552665</v>
      </c>
      <c r="BW123" s="1096"/>
      <c r="BX123" s="1096"/>
      <c r="BY123" s="1096"/>
      <c r="BZ123" s="1096"/>
      <c r="CA123" s="1096">
        <v>175867694</v>
      </c>
      <c r="CB123" s="1096"/>
      <c r="CC123" s="1096"/>
      <c r="CD123" s="1096"/>
      <c r="CE123" s="1096"/>
      <c r="CF123" s="1029"/>
      <c r="CG123" s="1030"/>
      <c r="CH123" s="1030"/>
      <c r="CI123" s="1030"/>
      <c r="CJ123" s="1031"/>
      <c r="CK123" s="1040"/>
      <c r="CL123" s="1041"/>
      <c r="CM123" s="1041"/>
      <c r="CN123" s="1041"/>
      <c r="CO123" s="1042"/>
      <c r="CP123" s="1050" t="s">
        <v>387</v>
      </c>
      <c r="CQ123" s="1051"/>
      <c r="CR123" s="1051"/>
      <c r="CS123" s="1051"/>
      <c r="CT123" s="1051"/>
      <c r="CU123" s="1051"/>
      <c r="CV123" s="1051"/>
      <c r="CW123" s="1051"/>
      <c r="CX123" s="1051"/>
      <c r="CY123" s="1051"/>
      <c r="CZ123" s="1051"/>
      <c r="DA123" s="1051"/>
      <c r="DB123" s="1051"/>
      <c r="DC123" s="1051"/>
      <c r="DD123" s="1051"/>
      <c r="DE123" s="1051"/>
      <c r="DF123" s="1052"/>
      <c r="DG123" s="988">
        <v>1210513</v>
      </c>
      <c r="DH123" s="989"/>
      <c r="DI123" s="989"/>
      <c r="DJ123" s="989"/>
      <c r="DK123" s="990"/>
      <c r="DL123" s="991">
        <v>1154874</v>
      </c>
      <c r="DM123" s="989"/>
      <c r="DN123" s="989"/>
      <c r="DO123" s="989"/>
      <c r="DP123" s="990"/>
      <c r="DQ123" s="991">
        <v>1142184</v>
      </c>
      <c r="DR123" s="989"/>
      <c r="DS123" s="989"/>
      <c r="DT123" s="989"/>
      <c r="DU123" s="990"/>
      <c r="DV123" s="992">
        <v>2</v>
      </c>
      <c r="DW123" s="993"/>
      <c r="DX123" s="993"/>
      <c r="DY123" s="993"/>
      <c r="DZ123" s="994"/>
    </row>
    <row r="124" spans="1:130" s="199" customFormat="1" ht="26.25" customHeight="1" thickBot="1">
      <c r="A124" s="1089"/>
      <c r="B124" s="976"/>
      <c r="C124" s="946" t="s">
        <v>437</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113</v>
      </c>
      <c r="AB124" s="989"/>
      <c r="AC124" s="989"/>
      <c r="AD124" s="989"/>
      <c r="AE124" s="990"/>
      <c r="AF124" s="991" t="s">
        <v>113</v>
      </c>
      <c r="AG124" s="989"/>
      <c r="AH124" s="989"/>
      <c r="AI124" s="989"/>
      <c r="AJ124" s="990"/>
      <c r="AK124" s="991" t="s">
        <v>113</v>
      </c>
      <c r="AL124" s="989"/>
      <c r="AM124" s="989"/>
      <c r="AN124" s="989"/>
      <c r="AO124" s="990"/>
      <c r="AP124" s="992" t="s">
        <v>113</v>
      </c>
      <c r="AQ124" s="993"/>
      <c r="AR124" s="993"/>
      <c r="AS124" s="993"/>
      <c r="AT124" s="994"/>
      <c r="AU124" s="1091" t="s">
        <v>449</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45</v>
      </c>
      <c r="BR124" s="1058"/>
      <c r="BS124" s="1058"/>
      <c r="BT124" s="1058"/>
      <c r="BU124" s="1058"/>
      <c r="BV124" s="1058">
        <v>41.7</v>
      </c>
      <c r="BW124" s="1058"/>
      <c r="BX124" s="1058"/>
      <c r="BY124" s="1058"/>
      <c r="BZ124" s="1058"/>
      <c r="CA124" s="1058">
        <v>42</v>
      </c>
      <c r="CB124" s="1058"/>
      <c r="CC124" s="1058"/>
      <c r="CD124" s="1058"/>
      <c r="CE124" s="1058"/>
      <c r="CF124" s="1059"/>
      <c r="CG124" s="1060"/>
      <c r="CH124" s="1060"/>
      <c r="CI124" s="1060"/>
      <c r="CJ124" s="1061"/>
      <c r="CK124" s="1043"/>
      <c r="CL124" s="1043"/>
      <c r="CM124" s="1043"/>
      <c r="CN124" s="1043"/>
      <c r="CO124" s="1044"/>
      <c r="CP124" s="1050" t="s">
        <v>450</v>
      </c>
      <c r="CQ124" s="1051"/>
      <c r="CR124" s="1051"/>
      <c r="CS124" s="1051"/>
      <c r="CT124" s="1051"/>
      <c r="CU124" s="1051"/>
      <c r="CV124" s="1051"/>
      <c r="CW124" s="1051"/>
      <c r="CX124" s="1051"/>
      <c r="CY124" s="1051"/>
      <c r="CZ124" s="1051"/>
      <c r="DA124" s="1051"/>
      <c r="DB124" s="1051"/>
      <c r="DC124" s="1051"/>
      <c r="DD124" s="1051"/>
      <c r="DE124" s="1051"/>
      <c r="DF124" s="1052"/>
      <c r="DG124" s="1035">
        <v>63331260</v>
      </c>
      <c r="DH124" s="1014"/>
      <c r="DI124" s="1014"/>
      <c r="DJ124" s="1014"/>
      <c r="DK124" s="1015"/>
      <c r="DL124" s="1013">
        <v>46979</v>
      </c>
      <c r="DM124" s="1014"/>
      <c r="DN124" s="1014"/>
      <c r="DO124" s="1014"/>
      <c r="DP124" s="1015"/>
      <c r="DQ124" s="1013">
        <v>111400</v>
      </c>
      <c r="DR124" s="1014"/>
      <c r="DS124" s="1014"/>
      <c r="DT124" s="1014"/>
      <c r="DU124" s="1015"/>
      <c r="DV124" s="1016">
        <v>0.2</v>
      </c>
      <c r="DW124" s="1017"/>
      <c r="DX124" s="1017"/>
      <c r="DY124" s="1017"/>
      <c r="DZ124" s="1018"/>
    </row>
    <row r="125" spans="1:130" s="199" customFormat="1" ht="26.25" customHeight="1">
      <c r="A125" s="1089"/>
      <c r="B125" s="976"/>
      <c r="C125" s="946" t="s">
        <v>439</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113</v>
      </c>
      <c r="AB125" s="989"/>
      <c r="AC125" s="989"/>
      <c r="AD125" s="989"/>
      <c r="AE125" s="990"/>
      <c r="AF125" s="991" t="s">
        <v>113</v>
      </c>
      <c r="AG125" s="989"/>
      <c r="AH125" s="989"/>
      <c r="AI125" s="989"/>
      <c r="AJ125" s="990"/>
      <c r="AK125" s="991" t="s">
        <v>113</v>
      </c>
      <c r="AL125" s="989"/>
      <c r="AM125" s="989"/>
      <c r="AN125" s="989"/>
      <c r="AO125" s="990"/>
      <c r="AP125" s="992" t="s">
        <v>113</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451</v>
      </c>
      <c r="CL125" s="1038"/>
      <c r="CM125" s="1038"/>
      <c r="CN125" s="1038"/>
      <c r="CO125" s="1039"/>
      <c r="CP125" s="970" t="s">
        <v>452</v>
      </c>
      <c r="CQ125" s="919"/>
      <c r="CR125" s="919"/>
      <c r="CS125" s="919"/>
      <c r="CT125" s="919"/>
      <c r="CU125" s="919"/>
      <c r="CV125" s="919"/>
      <c r="CW125" s="919"/>
      <c r="CX125" s="919"/>
      <c r="CY125" s="919"/>
      <c r="CZ125" s="919"/>
      <c r="DA125" s="919"/>
      <c r="DB125" s="919"/>
      <c r="DC125" s="919"/>
      <c r="DD125" s="919"/>
      <c r="DE125" s="919"/>
      <c r="DF125" s="920"/>
      <c r="DG125" s="956" t="s">
        <v>113</v>
      </c>
      <c r="DH125" s="957"/>
      <c r="DI125" s="957"/>
      <c r="DJ125" s="957"/>
      <c r="DK125" s="957"/>
      <c r="DL125" s="957" t="s">
        <v>113</v>
      </c>
      <c r="DM125" s="957"/>
      <c r="DN125" s="957"/>
      <c r="DO125" s="957"/>
      <c r="DP125" s="957"/>
      <c r="DQ125" s="957" t="s">
        <v>113</v>
      </c>
      <c r="DR125" s="957"/>
      <c r="DS125" s="957"/>
      <c r="DT125" s="957"/>
      <c r="DU125" s="957"/>
      <c r="DV125" s="958" t="s">
        <v>113</v>
      </c>
      <c r="DW125" s="958"/>
      <c r="DX125" s="958"/>
      <c r="DY125" s="958"/>
      <c r="DZ125" s="959"/>
    </row>
    <row r="126" spans="1:130" s="199" customFormat="1" ht="26.25" customHeight="1" thickBot="1">
      <c r="A126" s="1089"/>
      <c r="B126" s="976"/>
      <c r="C126" s="946" t="s">
        <v>441</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119669</v>
      </c>
      <c r="AB126" s="989"/>
      <c r="AC126" s="989"/>
      <c r="AD126" s="989"/>
      <c r="AE126" s="990"/>
      <c r="AF126" s="991">
        <v>106533</v>
      </c>
      <c r="AG126" s="989"/>
      <c r="AH126" s="989"/>
      <c r="AI126" s="989"/>
      <c r="AJ126" s="990"/>
      <c r="AK126" s="991">
        <v>94801</v>
      </c>
      <c r="AL126" s="989"/>
      <c r="AM126" s="989"/>
      <c r="AN126" s="989"/>
      <c r="AO126" s="990"/>
      <c r="AP126" s="992">
        <v>0.2</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453</v>
      </c>
      <c r="CQ126" s="980"/>
      <c r="CR126" s="980"/>
      <c r="CS126" s="980"/>
      <c r="CT126" s="980"/>
      <c r="CU126" s="980"/>
      <c r="CV126" s="980"/>
      <c r="CW126" s="980"/>
      <c r="CX126" s="980"/>
      <c r="CY126" s="980"/>
      <c r="CZ126" s="980"/>
      <c r="DA126" s="980"/>
      <c r="DB126" s="980"/>
      <c r="DC126" s="980"/>
      <c r="DD126" s="980"/>
      <c r="DE126" s="980"/>
      <c r="DF126" s="981"/>
      <c r="DG126" s="949">
        <v>1830805</v>
      </c>
      <c r="DH126" s="950"/>
      <c r="DI126" s="950"/>
      <c r="DJ126" s="950"/>
      <c r="DK126" s="950"/>
      <c r="DL126" s="950">
        <v>1410342</v>
      </c>
      <c r="DM126" s="950"/>
      <c r="DN126" s="950"/>
      <c r="DO126" s="950"/>
      <c r="DP126" s="950"/>
      <c r="DQ126" s="950">
        <v>1037648</v>
      </c>
      <c r="DR126" s="950"/>
      <c r="DS126" s="950"/>
      <c r="DT126" s="950"/>
      <c r="DU126" s="950"/>
      <c r="DV126" s="951">
        <v>1.8</v>
      </c>
      <c r="DW126" s="951"/>
      <c r="DX126" s="951"/>
      <c r="DY126" s="951"/>
      <c r="DZ126" s="952"/>
    </row>
    <row r="127" spans="1:130" s="199" customFormat="1" ht="26.25" customHeight="1">
      <c r="A127" s="1090"/>
      <c r="B127" s="978"/>
      <c r="C127" s="1032" t="s">
        <v>454</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98</v>
      </c>
      <c r="AB127" s="989"/>
      <c r="AC127" s="989"/>
      <c r="AD127" s="989"/>
      <c r="AE127" s="990"/>
      <c r="AF127" s="991">
        <v>36</v>
      </c>
      <c r="AG127" s="989"/>
      <c r="AH127" s="989"/>
      <c r="AI127" s="989"/>
      <c r="AJ127" s="990"/>
      <c r="AK127" s="991">
        <v>24</v>
      </c>
      <c r="AL127" s="989"/>
      <c r="AM127" s="989"/>
      <c r="AN127" s="989"/>
      <c r="AO127" s="990"/>
      <c r="AP127" s="992">
        <v>0</v>
      </c>
      <c r="AQ127" s="993"/>
      <c r="AR127" s="993"/>
      <c r="AS127" s="993"/>
      <c r="AT127" s="994"/>
      <c r="AU127" s="235"/>
      <c r="AV127" s="235"/>
      <c r="AW127" s="235"/>
      <c r="AX127" s="1062" t="s">
        <v>455</v>
      </c>
      <c r="AY127" s="1063"/>
      <c r="AZ127" s="1063"/>
      <c r="BA127" s="1063"/>
      <c r="BB127" s="1063"/>
      <c r="BC127" s="1063"/>
      <c r="BD127" s="1063"/>
      <c r="BE127" s="1064"/>
      <c r="BF127" s="1065" t="s">
        <v>456</v>
      </c>
      <c r="BG127" s="1063"/>
      <c r="BH127" s="1063"/>
      <c r="BI127" s="1063"/>
      <c r="BJ127" s="1063"/>
      <c r="BK127" s="1063"/>
      <c r="BL127" s="1064"/>
      <c r="BM127" s="1065" t="s">
        <v>457</v>
      </c>
      <c r="BN127" s="1063"/>
      <c r="BO127" s="1063"/>
      <c r="BP127" s="1063"/>
      <c r="BQ127" s="1063"/>
      <c r="BR127" s="1063"/>
      <c r="BS127" s="1064"/>
      <c r="BT127" s="1065" t="s">
        <v>458</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459</v>
      </c>
      <c r="CQ127" s="980"/>
      <c r="CR127" s="980"/>
      <c r="CS127" s="980"/>
      <c r="CT127" s="980"/>
      <c r="CU127" s="980"/>
      <c r="CV127" s="980"/>
      <c r="CW127" s="980"/>
      <c r="CX127" s="980"/>
      <c r="CY127" s="980"/>
      <c r="CZ127" s="980"/>
      <c r="DA127" s="980"/>
      <c r="DB127" s="980"/>
      <c r="DC127" s="980"/>
      <c r="DD127" s="980"/>
      <c r="DE127" s="980"/>
      <c r="DF127" s="981"/>
      <c r="DG127" s="949" t="s">
        <v>113</v>
      </c>
      <c r="DH127" s="950"/>
      <c r="DI127" s="950"/>
      <c r="DJ127" s="950"/>
      <c r="DK127" s="950"/>
      <c r="DL127" s="950" t="s">
        <v>113</v>
      </c>
      <c r="DM127" s="950"/>
      <c r="DN127" s="950"/>
      <c r="DO127" s="950"/>
      <c r="DP127" s="950"/>
      <c r="DQ127" s="950" t="s">
        <v>113</v>
      </c>
      <c r="DR127" s="950"/>
      <c r="DS127" s="950"/>
      <c r="DT127" s="950"/>
      <c r="DU127" s="950"/>
      <c r="DV127" s="951" t="s">
        <v>113</v>
      </c>
      <c r="DW127" s="951"/>
      <c r="DX127" s="951"/>
      <c r="DY127" s="951"/>
      <c r="DZ127" s="952"/>
    </row>
    <row r="128" spans="1:130" s="199" customFormat="1" ht="26.25" customHeight="1" thickBot="1">
      <c r="A128" s="1073" t="s">
        <v>460</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461</v>
      </c>
      <c r="X128" s="1075"/>
      <c r="Y128" s="1075"/>
      <c r="Z128" s="1076"/>
      <c r="AA128" s="1077">
        <v>2072497</v>
      </c>
      <c r="AB128" s="1078"/>
      <c r="AC128" s="1078"/>
      <c r="AD128" s="1078"/>
      <c r="AE128" s="1079"/>
      <c r="AF128" s="1080">
        <v>2114651</v>
      </c>
      <c r="AG128" s="1078"/>
      <c r="AH128" s="1078"/>
      <c r="AI128" s="1078"/>
      <c r="AJ128" s="1079"/>
      <c r="AK128" s="1080">
        <v>2088871</v>
      </c>
      <c r="AL128" s="1078"/>
      <c r="AM128" s="1078"/>
      <c r="AN128" s="1078"/>
      <c r="AO128" s="1079"/>
      <c r="AP128" s="1081"/>
      <c r="AQ128" s="1082"/>
      <c r="AR128" s="1082"/>
      <c r="AS128" s="1082"/>
      <c r="AT128" s="1083"/>
      <c r="AU128" s="235"/>
      <c r="AV128" s="235"/>
      <c r="AW128" s="235"/>
      <c r="AX128" s="918" t="s">
        <v>462</v>
      </c>
      <c r="AY128" s="919"/>
      <c r="AZ128" s="919"/>
      <c r="BA128" s="919"/>
      <c r="BB128" s="919"/>
      <c r="BC128" s="919"/>
      <c r="BD128" s="919"/>
      <c r="BE128" s="920"/>
      <c r="BF128" s="1084" t="s">
        <v>113</v>
      </c>
      <c r="BG128" s="1085"/>
      <c r="BH128" s="1085"/>
      <c r="BI128" s="1085"/>
      <c r="BJ128" s="1085"/>
      <c r="BK128" s="1085"/>
      <c r="BL128" s="1086"/>
      <c r="BM128" s="1084">
        <v>11.25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463</v>
      </c>
      <c r="CQ128" s="1067"/>
      <c r="CR128" s="1067"/>
      <c r="CS128" s="1067"/>
      <c r="CT128" s="1067"/>
      <c r="CU128" s="1067"/>
      <c r="CV128" s="1067"/>
      <c r="CW128" s="1067"/>
      <c r="CX128" s="1067"/>
      <c r="CY128" s="1067"/>
      <c r="CZ128" s="1067"/>
      <c r="DA128" s="1067"/>
      <c r="DB128" s="1067"/>
      <c r="DC128" s="1067"/>
      <c r="DD128" s="1067"/>
      <c r="DE128" s="1067"/>
      <c r="DF128" s="1068"/>
      <c r="DG128" s="1069" t="s">
        <v>113</v>
      </c>
      <c r="DH128" s="1070"/>
      <c r="DI128" s="1070"/>
      <c r="DJ128" s="1070"/>
      <c r="DK128" s="1070"/>
      <c r="DL128" s="1070" t="s">
        <v>113</v>
      </c>
      <c r="DM128" s="1070"/>
      <c r="DN128" s="1070"/>
      <c r="DO128" s="1070"/>
      <c r="DP128" s="1070"/>
      <c r="DQ128" s="1070" t="s">
        <v>113</v>
      </c>
      <c r="DR128" s="1070"/>
      <c r="DS128" s="1070"/>
      <c r="DT128" s="1070"/>
      <c r="DU128" s="1070"/>
      <c r="DV128" s="1071" t="s">
        <v>113</v>
      </c>
      <c r="DW128" s="1071"/>
      <c r="DX128" s="1071"/>
      <c r="DY128" s="1071"/>
      <c r="DZ128" s="1072"/>
    </row>
    <row r="129" spans="1:131" s="199" customFormat="1" ht="26.25" customHeight="1">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464</v>
      </c>
      <c r="X129" s="1104"/>
      <c r="Y129" s="1104"/>
      <c r="Z129" s="1105"/>
      <c r="AA129" s="988">
        <v>67151544</v>
      </c>
      <c r="AB129" s="989"/>
      <c r="AC129" s="989"/>
      <c r="AD129" s="989"/>
      <c r="AE129" s="990"/>
      <c r="AF129" s="991">
        <v>67207329</v>
      </c>
      <c r="AG129" s="989"/>
      <c r="AH129" s="989"/>
      <c r="AI129" s="989"/>
      <c r="AJ129" s="990"/>
      <c r="AK129" s="991">
        <v>66753358</v>
      </c>
      <c r="AL129" s="989"/>
      <c r="AM129" s="989"/>
      <c r="AN129" s="989"/>
      <c r="AO129" s="990"/>
      <c r="AP129" s="1106"/>
      <c r="AQ129" s="1107"/>
      <c r="AR129" s="1107"/>
      <c r="AS129" s="1107"/>
      <c r="AT129" s="1108"/>
      <c r="AU129" s="237"/>
      <c r="AV129" s="237"/>
      <c r="AW129" s="237"/>
      <c r="AX129" s="1097" t="s">
        <v>465</v>
      </c>
      <c r="AY129" s="980"/>
      <c r="AZ129" s="980"/>
      <c r="BA129" s="980"/>
      <c r="BB129" s="980"/>
      <c r="BC129" s="980"/>
      <c r="BD129" s="980"/>
      <c r="BE129" s="981"/>
      <c r="BF129" s="1098" t="s">
        <v>113</v>
      </c>
      <c r="BG129" s="1099"/>
      <c r="BH129" s="1099"/>
      <c r="BI129" s="1099"/>
      <c r="BJ129" s="1099"/>
      <c r="BK129" s="1099"/>
      <c r="BL129" s="1100"/>
      <c r="BM129" s="1098">
        <v>16.25</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466</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467</v>
      </c>
      <c r="X130" s="1104"/>
      <c r="Y130" s="1104"/>
      <c r="Z130" s="1105"/>
      <c r="AA130" s="988">
        <v>10137880</v>
      </c>
      <c r="AB130" s="989"/>
      <c r="AC130" s="989"/>
      <c r="AD130" s="989"/>
      <c r="AE130" s="990"/>
      <c r="AF130" s="991">
        <v>9718583</v>
      </c>
      <c r="AG130" s="989"/>
      <c r="AH130" s="989"/>
      <c r="AI130" s="989"/>
      <c r="AJ130" s="990"/>
      <c r="AK130" s="991">
        <v>10135766</v>
      </c>
      <c r="AL130" s="989"/>
      <c r="AM130" s="989"/>
      <c r="AN130" s="989"/>
      <c r="AO130" s="990"/>
      <c r="AP130" s="1106"/>
      <c r="AQ130" s="1107"/>
      <c r="AR130" s="1107"/>
      <c r="AS130" s="1107"/>
      <c r="AT130" s="1108"/>
      <c r="AU130" s="237"/>
      <c r="AV130" s="237"/>
      <c r="AW130" s="237"/>
      <c r="AX130" s="1097" t="s">
        <v>468</v>
      </c>
      <c r="AY130" s="980"/>
      <c r="AZ130" s="980"/>
      <c r="BA130" s="980"/>
      <c r="BB130" s="980"/>
      <c r="BC130" s="980"/>
      <c r="BD130" s="980"/>
      <c r="BE130" s="981"/>
      <c r="BF130" s="1134">
        <v>7.2</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469</v>
      </c>
      <c r="X131" s="1142"/>
      <c r="Y131" s="1142"/>
      <c r="Z131" s="1143"/>
      <c r="AA131" s="1035">
        <v>57013664</v>
      </c>
      <c r="AB131" s="1014"/>
      <c r="AC131" s="1014"/>
      <c r="AD131" s="1014"/>
      <c r="AE131" s="1015"/>
      <c r="AF131" s="1013">
        <v>57488746</v>
      </c>
      <c r="AG131" s="1014"/>
      <c r="AH131" s="1014"/>
      <c r="AI131" s="1014"/>
      <c r="AJ131" s="1015"/>
      <c r="AK131" s="1013">
        <v>56617592</v>
      </c>
      <c r="AL131" s="1014"/>
      <c r="AM131" s="1014"/>
      <c r="AN131" s="1014"/>
      <c r="AO131" s="1015"/>
      <c r="AP131" s="1144"/>
      <c r="AQ131" s="1145"/>
      <c r="AR131" s="1145"/>
      <c r="AS131" s="1145"/>
      <c r="AT131" s="1146"/>
      <c r="AU131" s="237"/>
      <c r="AV131" s="237"/>
      <c r="AW131" s="237"/>
      <c r="AX131" s="1116" t="s">
        <v>470</v>
      </c>
      <c r="AY131" s="1067"/>
      <c r="AZ131" s="1067"/>
      <c r="BA131" s="1067"/>
      <c r="BB131" s="1067"/>
      <c r="BC131" s="1067"/>
      <c r="BD131" s="1067"/>
      <c r="BE131" s="1068"/>
      <c r="BF131" s="1117">
        <v>42</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471</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472</v>
      </c>
      <c r="W132" s="1127"/>
      <c r="X132" s="1127"/>
      <c r="Y132" s="1127"/>
      <c r="Z132" s="1128"/>
      <c r="AA132" s="1129">
        <v>10.852335999999999</v>
      </c>
      <c r="AB132" s="1130"/>
      <c r="AC132" s="1130"/>
      <c r="AD132" s="1130"/>
      <c r="AE132" s="1131"/>
      <c r="AF132" s="1132">
        <v>6.1472361910000002</v>
      </c>
      <c r="AG132" s="1130"/>
      <c r="AH132" s="1130"/>
      <c r="AI132" s="1130"/>
      <c r="AJ132" s="1131"/>
      <c r="AK132" s="1132">
        <v>4.7968624310000001</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473</v>
      </c>
      <c r="W133" s="1110"/>
      <c r="X133" s="1110"/>
      <c r="Y133" s="1110"/>
      <c r="Z133" s="1111"/>
      <c r="AA133" s="1112">
        <v>9.1999999999999993</v>
      </c>
      <c r="AB133" s="1113"/>
      <c r="AC133" s="1113"/>
      <c r="AD133" s="1113"/>
      <c r="AE133" s="1114"/>
      <c r="AF133" s="1112">
        <v>8.3000000000000007</v>
      </c>
      <c r="AG133" s="1113"/>
      <c r="AH133" s="1113"/>
      <c r="AI133" s="1113"/>
      <c r="AJ133" s="1114"/>
      <c r="AK133" s="1112">
        <v>7.2</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P22" zoomScaleNormal="85" zoomScaleSheetLayoutView="10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50" zoomScaleNormal="5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37"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474</v>
      </c>
      <c r="B5" s="248"/>
      <c r="C5" s="248"/>
      <c r="D5" s="248"/>
      <c r="E5" s="248"/>
      <c r="F5" s="248"/>
      <c r="G5" s="248"/>
      <c r="H5" s="248"/>
      <c r="I5" s="248"/>
      <c r="J5" s="248"/>
      <c r="K5" s="248"/>
      <c r="L5" s="248"/>
      <c r="M5" s="248"/>
      <c r="N5" s="248"/>
      <c r="O5" s="249"/>
    </row>
    <row r="6" spans="1:16">
      <c r="A6" s="250"/>
      <c r="B6" s="246"/>
      <c r="C6" s="246"/>
      <c r="D6" s="246"/>
      <c r="E6" s="246"/>
      <c r="F6" s="246"/>
      <c r="G6" s="251" t="s">
        <v>475</v>
      </c>
      <c r="H6" s="251"/>
      <c r="I6" s="251"/>
      <c r="J6" s="251"/>
      <c r="K6" s="246"/>
      <c r="L6" s="246"/>
      <c r="M6" s="246"/>
      <c r="N6" s="246"/>
    </row>
    <row r="7" spans="1:16">
      <c r="A7" s="250"/>
      <c r="B7" s="246"/>
      <c r="C7" s="246"/>
      <c r="D7" s="246"/>
      <c r="E7" s="246"/>
      <c r="F7" s="246"/>
      <c r="G7" s="253"/>
      <c r="H7" s="254"/>
      <c r="I7" s="254"/>
      <c r="J7" s="255"/>
      <c r="K7" s="1150" t="s">
        <v>476</v>
      </c>
      <c r="L7" s="256"/>
      <c r="M7" s="257" t="s">
        <v>477</v>
      </c>
      <c r="N7" s="258"/>
    </row>
    <row r="8" spans="1:16">
      <c r="A8" s="250"/>
      <c r="B8" s="246"/>
      <c r="C8" s="246"/>
      <c r="D8" s="246"/>
      <c r="E8" s="246"/>
      <c r="F8" s="246"/>
      <c r="G8" s="259"/>
      <c r="H8" s="260"/>
      <c r="I8" s="260"/>
      <c r="J8" s="261"/>
      <c r="K8" s="1151"/>
      <c r="L8" s="262" t="s">
        <v>478</v>
      </c>
      <c r="M8" s="263" t="s">
        <v>479</v>
      </c>
      <c r="N8" s="264" t="s">
        <v>480</v>
      </c>
    </row>
    <row r="9" spans="1:16">
      <c r="A9" s="250"/>
      <c r="B9" s="246"/>
      <c r="C9" s="246"/>
      <c r="D9" s="246"/>
      <c r="E9" s="246"/>
      <c r="F9" s="246"/>
      <c r="G9" s="1152" t="s">
        <v>481</v>
      </c>
      <c r="H9" s="1153"/>
      <c r="I9" s="1153"/>
      <c r="J9" s="1154"/>
      <c r="K9" s="265">
        <v>19615129</v>
      </c>
      <c r="L9" s="266">
        <v>69620</v>
      </c>
      <c r="M9" s="267">
        <v>56186</v>
      </c>
      <c r="N9" s="268">
        <v>23.9</v>
      </c>
    </row>
    <row r="10" spans="1:16">
      <c r="A10" s="250"/>
      <c r="B10" s="246"/>
      <c r="C10" s="246"/>
      <c r="D10" s="246"/>
      <c r="E10" s="246"/>
      <c r="F10" s="246"/>
      <c r="G10" s="1152" t="s">
        <v>482</v>
      </c>
      <c r="H10" s="1153"/>
      <c r="I10" s="1153"/>
      <c r="J10" s="1154"/>
      <c r="K10" s="269">
        <v>2230901</v>
      </c>
      <c r="L10" s="270">
        <v>7918</v>
      </c>
      <c r="M10" s="271">
        <v>3767</v>
      </c>
      <c r="N10" s="272">
        <v>110.2</v>
      </c>
    </row>
    <row r="11" spans="1:16" ht="13.5" customHeight="1">
      <c r="A11" s="250"/>
      <c r="B11" s="246"/>
      <c r="C11" s="246"/>
      <c r="D11" s="246"/>
      <c r="E11" s="246"/>
      <c r="F11" s="246"/>
      <c r="G11" s="1152" t="s">
        <v>483</v>
      </c>
      <c r="H11" s="1153"/>
      <c r="I11" s="1153"/>
      <c r="J11" s="1154"/>
      <c r="K11" s="269">
        <v>6559</v>
      </c>
      <c r="L11" s="270">
        <v>23</v>
      </c>
      <c r="M11" s="271">
        <v>1509</v>
      </c>
      <c r="N11" s="272">
        <v>-98.5</v>
      </c>
    </row>
    <row r="12" spans="1:16" ht="13.5" customHeight="1">
      <c r="A12" s="250"/>
      <c r="B12" s="246"/>
      <c r="C12" s="246"/>
      <c r="D12" s="246"/>
      <c r="E12" s="246"/>
      <c r="F12" s="246"/>
      <c r="G12" s="1152" t="s">
        <v>484</v>
      </c>
      <c r="H12" s="1153"/>
      <c r="I12" s="1153"/>
      <c r="J12" s="1154"/>
      <c r="K12" s="269">
        <v>388618</v>
      </c>
      <c r="L12" s="270">
        <v>1379</v>
      </c>
      <c r="M12" s="271">
        <v>918</v>
      </c>
      <c r="N12" s="272">
        <v>50.2</v>
      </c>
    </row>
    <row r="13" spans="1:16" ht="13.5" customHeight="1">
      <c r="A13" s="250"/>
      <c r="B13" s="246"/>
      <c r="C13" s="246"/>
      <c r="D13" s="246"/>
      <c r="E13" s="246"/>
      <c r="F13" s="246"/>
      <c r="G13" s="1152" t="s">
        <v>485</v>
      </c>
      <c r="H13" s="1153"/>
      <c r="I13" s="1153"/>
      <c r="J13" s="1154"/>
      <c r="K13" s="269" t="s">
        <v>486</v>
      </c>
      <c r="L13" s="270" t="s">
        <v>486</v>
      </c>
      <c r="M13" s="271">
        <v>18</v>
      </c>
      <c r="N13" s="272" t="s">
        <v>486</v>
      </c>
    </row>
    <row r="14" spans="1:16" ht="13.5" customHeight="1">
      <c r="A14" s="250"/>
      <c r="B14" s="246"/>
      <c r="C14" s="246"/>
      <c r="D14" s="246"/>
      <c r="E14" s="246"/>
      <c r="F14" s="246"/>
      <c r="G14" s="1152" t="s">
        <v>487</v>
      </c>
      <c r="H14" s="1153"/>
      <c r="I14" s="1153"/>
      <c r="J14" s="1154"/>
      <c r="K14" s="269">
        <v>643188</v>
      </c>
      <c r="L14" s="270">
        <v>2283</v>
      </c>
      <c r="M14" s="271">
        <v>2305</v>
      </c>
      <c r="N14" s="272">
        <v>-1</v>
      </c>
    </row>
    <row r="15" spans="1:16" ht="13.5" customHeight="1">
      <c r="A15" s="250"/>
      <c r="B15" s="246"/>
      <c r="C15" s="246"/>
      <c r="D15" s="246"/>
      <c r="E15" s="246"/>
      <c r="F15" s="246"/>
      <c r="G15" s="1152" t="s">
        <v>488</v>
      </c>
      <c r="H15" s="1153"/>
      <c r="I15" s="1153"/>
      <c r="J15" s="1154"/>
      <c r="K15" s="269">
        <v>1046966</v>
      </c>
      <c r="L15" s="270">
        <v>3716</v>
      </c>
      <c r="M15" s="271">
        <v>1282</v>
      </c>
      <c r="N15" s="272">
        <v>189.9</v>
      </c>
    </row>
    <row r="16" spans="1:16">
      <c r="A16" s="250"/>
      <c r="B16" s="246"/>
      <c r="C16" s="246"/>
      <c r="D16" s="246"/>
      <c r="E16" s="246"/>
      <c r="F16" s="246"/>
      <c r="G16" s="1155" t="s">
        <v>489</v>
      </c>
      <c r="H16" s="1156"/>
      <c r="I16" s="1156"/>
      <c r="J16" s="1157"/>
      <c r="K16" s="270">
        <v>-1995240</v>
      </c>
      <c r="L16" s="270">
        <v>-7082</v>
      </c>
      <c r="M16" s="271">
        <v>-4349</v>
      </c>
      <c r="N16" s="272">
        <v>62.8</v>
      </c>
    </row>
    <row r="17" spans="1:16">
      <c r="A17" s="250"/>
      <c r="B17" s="246"/>
      <c r="C17" s="246"/>
      <c r="D17" s="246"/>
      <c r="E17" s="246"/>
      <c r="F17" s="246"/>
      <c r="G17" s="1155" t="s">
        <v>170</v>
      </c>
      <c r="H17" s="1156"/>
      <c r="I17" s="1156"/>
      <c r="J17" s="1157"/>
      <c r="K17" s="270">
        <v>21936121</v>
      </c>
      <c r="L17" s="270">
        <v>77858</v>
      </c>
      <c r="M17" s="271">
        <v>61636</v>
      </c>
      <c r="N17" s="272">
        <v>26.3</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490</v>
      </c>
      <c r="H19" s="246"/>
      <c r="I19" s="246"/>
      <c r="J19" s="246"/>
      <c r="K19" s="246"/>
      <c r="L19" s="246"/>
      <c r="M19" s="246"/>
      <c r="N19" s="246"/>
    </row>
    <row r="20" spans="1:16">
      <c r="A20" s="250"/>
      <c r="B20" s="246"/>
      <c r="C20" s="246"/>
      <c r="D20" s="246"/>
      <c r="E20" s="246"/>
      <c r="F20" s="246"/>
      <c r="G20" s="274"/>
      <c r="H20" s="275"/>
      <c r="I20" s="275"/>
      <c r="J20" s="276"/>
      <c r="K20" s="277" t="s">
        <v>491</v>
      </c>
      <c r="L20" s="278" t="s">
        <v>492</v>
      </c>
      <c r="M20" s="279" t="s">
        <v>493</v>
      </c>
      <c r="N20" s="280"/>
    </row>
    <row r="21" spans="1:16" s="286" customFormat="1">
      <c r="A21" s="281"/>
      <c r="B21" s="251"/>
      <c r="C21" s="251"/>
      <c r="D21" s="251"/>
      <c r="E21" s="251"/>
      <c r="F21" s="251"/>
      <c r="G21" s="1147" t="s">
        <v>494</v>
      </c>
      <c r="H21" s="1148"/>
      <c r="I21" s="1148"/>
      <c r="J21" s="1149"/>
      <c r="K21" s="282">
        <v>8.16</v>
      </c>
      <c r="L21" s="283">
        <v>6.07</v>
      </c>
      <c r="M21" s="284">
        <v>2.09</v>
      </c>
      <c r="N21" s="251"/>
      <c r="O21" s="285"/>
      <c r="P21" s="281"/>
    </row>
    <row r="22" spans="1:16" s="286" customFormat="1">
      <c r="A22" s="281"/>
      <c r="B22" s="251"/>
      <c r="C22" s="251"/>
      <c r="D22" s="251"/>
      <c r="E22" s="251"/>
      <c r="F22" s="251"/>
      <c r="G22" s="1147" t="s">
        <v>495</v>
      </c>
      <c r="H22" s="1148"/>
      <c r="I22" s="1148"/>
      <c r="J22" s="1149"/>
      <c r="K22" s="287">
        <v>100.4</v>
      </c>
      <c r="L22" s="288">
        <v>100.6</v>
      </c>
      <c r="M22" s="289">
        <v>-0.2</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496</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497</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498</v>
      </c>
      <c r="H29" s="251"/>
      <c r="I29" s="251"/>
      <c r="J29" s="251"/>
      <c r="K29" s="246"/>
      <c r="L29" s="246"/>
      <c r="M29" s="246"/>
      <c r="N29" s="246"/>
      <c r="O29" s="295"/>
    </row>
    <row r="30" spans="1:16">
      <c r="A30" s="250"/>
      <c r="B30" s="246"/>
      <c r="C30" s="246"/>
      <c r="D30" s="246"/>
      <c r="E30" s="246"/>
      <c r="F30" s="246"/>
      <c r="G30" s="253"/>
      <c r="H30" s="254"/>
      <c r="I30" s="254"/>
      <c r="J30" s="255"/>
      <c r="K30" s="1150" t="s">
        <v>476</v>
      </c>
      <c r="L30" s="256"/>
      <c r="M30" s="257" t="s">
        <v>477</v>
      </c>
      <c r="N30" s="258"/>
    </row>
    <row r="31" spans="1:16">
      <c r="A31" s="250"/>
      <c r="B31" s="246"/>
      <c r="C31" s="246"/>
      <c r="D31" s="246"/>
      <c r="E31" s="246"/>
      <c r="F31" s="246"/>
      <c r="G31" s="259"/>
      <c r="H31" s="260"/>
      <c r="I31" s="260"/>
      <c r="J31" s="261"/>
      <c r="K31" s="1151"/>
      <c r="L31" s="262" t="s">
        <v>478</v>
      </c>
      <c r="M31" s="263" t="s">
        <v>479</v>
      </c>
      <c r="N31" s="264" t="s">
        <v>480</v>
      </c>
    </row>
    <row r="32" spans="1:16" ht="27" customHeight="1">
      <c r="A32" s="250"/>
      <c r="B32" s="246"/>
      <c r="C32" s="246"/>
      <c r="D32" s="246"/>
      <c r="E32" s="246"/>
      <c r="F32" s="246"/>
      <c r="G32" s="1163" t="s">
        <v>499</v>
      </c>
      <c r="H32" s="1164"/>
      <c r="I32" s="1164"/>
      <c r="J32" s="1165"/>
      <c r="K32" s="296">
        <v>9804308</v>
      </c>
      <c r="L32" s="296">
        <v>34799</v>
      </c>
      <c r="M32" s="297">
        <v>26755</v>
      </c>
      <c r="N32" s="298">
        <v>30.1</v>
      </c>
    </row>
    <row r="33" spans="1:16" ht="13.5" customHeight="1">
      <c r="A33" s="250"/>
      <c r="B33" s="246"/>
      <c r="C33" s="246"/>
      <c r="D33" s="246"/>
      <c r="E33" s="246"/>
      <c r="F33" s="246"/>
      <c r="G33" s="1163" t="s">
        <v>500</v>
      </c>
      <c r="H33" s="1164"/>
      <c r="I33" s="1164"/>
      <c r="J33" s="1165"/>
      <c r="K33" s="296" t="s">
        <v>486</v>
      </c>
      <c r="L33" s="296" t="s">
        <v>486</v>
      </c>
      <c r="M33" s="297" t="s">
        <v>486</v>
      </c>
      <c r="N33" s="298" t="s">
        <v>486</v>
      </c>
    </row>
    <row r="34" spans="1:16" ht="27" customHeight="1">
      <c r="A34" s="250"/>
      <c r="B34" s="246"/>
      <c r="C34" s="246"/>
      <c r="D34" s="246"/>
      <c r="E34" s="246"/>
      <c r="F34" s="246"/>
      <c r="G34" s="1163" t="s">
        <v>501</v>
      </c>
      <c r="H34" s="1164"/>
      <c r="I34" s="1164"/>
      <c r="J34" s="1165"/>
      <c r="K34" s="296" t="s">
        <v>486</v>
      </c>
      <c r="L34" s="296" t="s">
        <v>486</v>
      </c>
      <c r="M34" s="297">
        <v>35</v>
      </c>
      <c r="N34" s="298" t="s">
        <v>486</v>
      </c>
    </row>
    <row r="35" spans="1:16" ht="27" customHeight="1">
      <c r="A35" s="250"/>
      <c r="B35" s="246"/>
      <c r="C35" s="246"/>
      <c r="D35" s="246"/>
      <c r="E35" s="246"/>
      <c r="F35" s="246"/>
      <c r="G35" s="1163" t="s">
        <v>502</v>
      </c>
      <c r="H35" s="1164"/>
      <c r="I35" s="1164"/>
      <c r="J35" s="1165"/>
      <c r="K35" s="296">
        <v>5031055</v>
      </c>
      <c r="L35" s="296">
        <v>17857</v>
      </c>
      <c r="M35" s="297">
        <v>6876</v>
      </c>
      <c r="N35" s="298">
        <v>159.69999999999999</v>
      </c>
    </row>
    <row r="36" spans="1:16" ht="27" customHeight="1">
      <c r="A36" s="250"/>
      <c r="B36" s="246"/>
      <c r="C36" s="246"/>
      <c r="D36" s="246"/>
      <c r="E36" s="246"/>
      <c r="F36" s="246"/>
      <c r="G36" s="1163" t="s">
        <v>503</v>
      </c>
      <c r="H36" s="1164"/>
      <c r="I36" s="1164"/>
      <c r="J36" s="1165"/>
      <c r="K36" s="296">
        <v>10301</v>
      </c>
      <c r="L36" s="296">
        <v>37</v>
      </c>
      <c r="M36" s="297">
        <v>711</v>
      </c>
      <c r="N36" s="298">
        <v>-94.8</v>
      </c>
    </row>
    <row r="37" spans="1:16" ht="13.5" customHeight="1">
      <c r="A37" s="250"/>
      <c r="B37" s="246"/>
      <c r="C37" s="246"/>
      <c r="D37" s="246"/>
      <c r="E37" s="246"/>
      <c r="F37" s="246"/>
      <c r="G37" s="1163" t="s">
        <v>504</v>
      </c>
      <c r="H37" s="1164"/>
      <c r="I37" s="1164"/>
      <c r="J37" s="1165"/>
      <c r="K37" s="296">
        <v>94825</v>
      </c>
      <c r="L37" s="296">
        <v>337</v>
      </c>
      <c r="M37" s="297">
        <v>1771</v>
      </c>
      <c r="N37" s="298">
        <v>-81</v>
      </c>
    </row>
    <row r="38" spans="1:16" ht="27" customHeight="1">
      <c r="A38" s="250"/>
      <c r="B38" s="246"/>
      <c r="C38" s="246"/>
      <c r="D38" s="246"/>
      <c r="E38" s="246"/>
      <c r="F38" s="246"/>
      <c r="G38" s="1166" t="s">
        <v>505</v>
      </c>
      <c r="H38" s="1167"/>
      <c r="I38" s="1167"/>
      <c r="J38" s="1168"/>
      <c r="K38" s="299">
        <v>16</v>
      </c>
      <c r="L38" s="299">
        <v>0</v>
      </c>
      <c r="M38" s="300">
        <v>0</v>
      </c>
      <c r="N38" s="301">
        <v>0</v>
      </c>
      <c r="O38" s="295"/>
    </row>
    <row r="39" spans="1:16">
      <c r="A39" s="250"/>
      <c r="B39" s="246"/>
      <c r="C39" s="246"/>
      <c r="D39" s="246"/>
      <c r="E39" s="246"/>
      <c r="F39" s="246"/>
      <c r="G39" s="1166" t="s">
        <v>506</v>
      </c>
      <c r="H39" s="1167"/>
      <c r="I39" s="1167"/>
      <c r="J39" s="1168"/>
      <c r="K39" s="302">
        <v>-2088871</v>
      </c>
      <c r="L39" s="302">
        <v>-7414</v>
      </c>
      <c r="M39" s="303">
        <v>-7763</v>
      </c>
      <c r="N39" s="304">
        <v>-4.5</v>
      </c>
      <c r="O39" s="295"/>
    </row>
    <row r="40" spans="1:16" ht="27" customHeight="1">
      <c r="A40" s="250"/>
      <c r="B40" s="246"/>
      <c r="C40" s="246"/>
      <c r="D40" s="246"/>
      <c r="E40" s="246"/>
      <c r="F40" s="246"/>
      <c r="G40" s="1163" t="s">
        <v>507</v>
      </c>
      <c r="H40" s="1164"/>
      <c r="I40" s="1164"/>
      <c r="J40" s="1165"/>
      <c r="K40" s="302">
        <v>-10135766</v>
      </c>
      <c r="L40" s="302">
        <v>-35975</v>
      </c>
      <c r="M40" s="303">
        <v>-22050</v>
      </c>
      <c r="N40" s="304">
        <v>63.2</v>
      </c>
      <c r="O40" s="295"/>
    </row>
    <row r="41" spans="1:16">
      <c r="A41" s="250"/>
      <c r="B41" s="246"/>
      <c r="C41" s="246"/>
      <c r="D41" s="246"/>
      <c r="E41" s="246"/>
      <c r="F41" s="246"/>
      <c r="G41" s="1169" t="s">
        <v>281</v>
      </c>
      <c r="H41" s="1170"/>
      <c r="I41" s="1170"/>
      <c r="J41" s="1171"/>
      <c r="K41" s="296">
        <v>2715868</v>
      </c>
      <c r="L41" s="302">
        <v>9639</v>
      </c>
      <c r="M41" s="303">
        <v>6336</v>
      </c>
      <c r="N41" s="304">
        <v>52.1</v>
      </c>
      <c r="O41" s="295"/>
    </row>
    <row r="42" spans="1:16">
      <c r="A42" s="250"/>
      <c r="B42" s="246"/>
      <c r="C42" s="246"/>
      <c r="D42" s="246"/>
      <c r="E42" s="246"/>
      <c r="F42" s="246"/>
      <c r="G42" s="305" t="s">
        <v>508</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509</v>
      </c>
      <c r="B47" s="246"/>
      <c r="C47" s="246"/>
      <c r="D47" s="246"/>
      <c r="E47" s="246"/>
      <c r="F47" s="246"/>
      <c r="G47" s="246"/>
      <c r="H47" s="246"/>
      <c r="I47" s="246"/>
      <c r="J47" s="246"/>
      <c r="K47" s="246"/>
      <c r="L47" s="246"/>
      <c r="M47" s="246"/>
      <c r="N47" s="246"/>
    </row>
    <row r="48" spans="1:16">
      <c r="A48" s="250"/>
      <c r="B48" s="246"/>
      <c r="C48" s="246"/>
      <c r="D48" s="246"/>
      <c r="E48" s="246"/>
      <c r="F48" s="246"/>
      <c r="G48" s="310" t="s">
        <v>510</v>
      </c>
      <c r="H48" s="310"/>
      <c r="I48" s="310"/>
      <c r="J48" s="310"/>
      <c r="K48" s="310"/>
      <c r="L48" s="310"/>
      <c r="M48" s="311"/>
      <c r="N48" s="310"/>
    </row>
    <row r="49" spans="1:14" ht="13.5" customHeight="1">
      <c r="A49" s="250"/>
      <c r="B49" s="246"/>
      <c r="C49" s="246"/>
      <c r="D49" s="246"/>
      <c r="E49" s="246"/>
      <c r="F49" s="246"/>
      <c r="G49" s="312"/>
      <c r="H49" s="313"/>
      <c r="I49" s="1158" t="s">
        <v>476</v>
      </c>
      <c r="J49" s="1160" t="s">
        <v>511</v>
      </c>
      <c r="K49" s="1161"/>
      <c r="L49" s="1161"/>
      <c r="M49" s="1161"/>
      <c r="N49" s="1162"/>
    </row>
    <row r="50" spans="1:14">
      <c r="A50" s="250"/>
      <c r="B50" s="246"/>
      <c r="C50" s="246"/>
      <c r="D50" s="246"/>
      <c r="E50" s="246"/>
      <c r="F50" s="246"/>
      <c r="G50" s="314"/>
      <c r="H50" s="315"/>
      <c r="I50" s="1159"/>
      <c r="J50" s="316" t="s">
        <v>512</v>
      </c>
      <c r="K50" s="317" t="s">
        <v>513</v>
      </c>
      <c r="L50" s="318" t="s">
        <v>514</v>
      </c>
      <c r="M50" s="319" t="s">
        <v>515</v>
      </c>
      <c r="N50" s="320" t="s">
        <v>516</v>
      </c>
    </row>
    <row r="51" spans="1:14">
      <c r="A51" s="250"/>
      <c r="B51" s="246"/>
      <c r="C51" s="246"/>
      <c r="D51" s="246"/>
      <c r="E51" s="246"/>
      <c r="F51" s="246"/>
      <c r="G51" s="312" t="s">
        <v>517</v>
      </c>
      <c r="H51" s="313"/>
      <c r="I51" s="321">
        <v>10918681</v>
      </c>
      <c r="J51" s="322">
        <v>38229</v>
      </c>
      <c r="K51" s="323">
        <v>-6.7</v>
      </c>
      <c r="L51" s="324">
        <v>39425</v>
      </c>
      <c r="M51" s="325">
        <v>2.1</v>
      </c>
      <c r="N51" s="326">
        <v>-8.8000000000000007</v>
      </c>
    </row>
    <row r="52" spans="1:14">
      <c r="A52" s="250"/>
      <c r="B52" s="246"/>
      <c r="C52" s="246"/>
      <c r="D52" s="246"/>
      <c r="E52" s="246"/>
      <c r="F52" s="246"/>
      <c r="G52" s="327"/>
      <c r="H52" s="328" t="s">
        <v>518</v>
      </c>
      <c r="I52" s="329">
        <v>6986128</v>
      </c>
      <c r="J52" s="330">
        <v>24460</v>
      </c>
      <c r="K52" s="331">
        <v>-7.4</v>
      </c>
      <c r="L52" s="332">
        <v>22414</v>
      </c>
      <c r="M52" s="333">
        <v>-0.1</v>
      </c>
      <c r="N52" s="334">
        <v>-7.3</v>
      </c>
    </row>
    <row r="53" spans="1:14">
      <c r="A53" s="250"/>
      <c r="B53" s="246"/>
      <c r="C53" s="246"/>
      <c r="D53" s="246"/>
      <c r="E53" s="246"/>
      <c r="F53" s="246"/>
      <c r="G53" s="312" t="s">
        <v>519</v>
      </c>
      <c r="H53" s="313"/>
      <c r="I53" s="321">
        <v>15348729</v>
      </c>
      <c r="J53" s="322">
        <v>53732</v>
      </c>
      <c r="K53" s="323">
        <v>40.6</v>
      </c>
      <c r="L53" s="324">
        <v>43141</v>
      </c>
      <c r="M53" s="325">
        <v>9.4</v>
      </c>
      <c r="N53" s="326">
        <v>31.2</v>
      </c>
    </row>
    <row r="54" spans="1:14">
      <c r="A54" s="250"/>
      <c r="B54" s="246"/>
      <c r="C54" s="246"/>
      <c r="D54" s="246"/>
      <c r="E54" s="246"/>
      <c r="F54" s="246"/>
      <c r="G54" s="327"/>
      <c r="H54" s="328" t="s">
        <v>518</v>
      </c>
      <c r="I54" s="329">
        <v>9844769</v>
      </c>
      <c r="J54" s="330">
        <v>34464</v>
      </c>
      <c r="K54" s="331">
        <v>40.9</v>
      </c>
      <c r="L54" s="332">
        <v>21887</v>
      </c>
      <c r="M54" s="333">
        <v>-2.4</v>
      </c>
      <c r="N54" s="334">
        <v>43.3</v>
      </c>
    </row>
    <row r="55" spans="1:14">
      <c r="A55" s="250"/>
      <c r="B55" s="246"/>
      <c r="C55" s="246"/>
      <c r="D55" s="246"/>
      <c r="E55" s="246"/>
      <c r="F55" s="246"/>
      <c r="G55" s="312" t="s">
        <v>520</v>
      </c>
      <c r="H55" s="313"/>
      <c r="I55" s="321">
        <v>18215281</v>
      </c>
      <c r="J55" s="322">
        <v>63999</v>
      </c>
      <c r="K55" s="323">
        <v>19.100000000000001</v>
      </c>
      <c r="L55" s="324">
        <v>45117</v>
      </c>
      <c r="M55" s="325">
        <v>4.5999999999999996</v>
      </c>
      <c r="N55" s="326">
        <v>14.5</v>
      </c>
    </row>
    <row r="56" spans="1:14">
      <c r="A56" s="250"/>
      <c r="B56" s="246"/>
      <c r="C56" s="246"/>
      <c r="D56" s="246"/>
      <c r="E56" s="246"/>
      <c r="F56" s="246"/>
      <c r="G56" s="327"/>
      <c r="H56" s="328" t="s">
        <v>518</v>
      </c>
      <c r="I56" s="329">
        <v>11880913</v>
      </c>
      <c r="J56" s="330">
        <v>41743</v>
      </c>
      <c r="K56" s="331">
        <v>21.1</v>
      </c>
      <c r="L56" s="332">
        <v>25589</v>
      </c>
      <c r="M56" s="333">
        <v>16.899999999999999</v>
      </c>
      <c r="N56" s="334">
        <v>4.2</v>
      </c>
    </row>
    <row r="57" spans="1:14">
      <c r="A57" s="250"/>
      <c r="B57" s="246"/>
      <c r="C57" s="246"/>
      <c r="D57" s="246"/>
      <c r="E57" s="246"/>
      <c r="F57" s="246"/>
      <c r="G57" s="312" t="s">
        <v>521</v>
      </c>
      <c r="H57" s="313"/>
      <c r="I57" s="321">
        <v>19660831</v>
      </c>
      <c r="J57" s="322">
        <v>69465</v>
      </c>
      <c r="K57" s="323">
        <v>8.5</v>
      </c>
      <c r="L57" s="324">
        <v>39951</v>
      </c>
      <c r="M57" s="325">
        <v>-11.5</v>
      </c>
      <c r="N57" s="326">
        <v>20</v>
      </c>
    </row>
    <row r="58" spans="1:14">
      <c r="A58" s="250"/>
      <c r="B58" s="246"/>
      <c r="C58" s="246"/>
      <c r="D58" s="246"/>
      <c r="E58" s="246"/>
      <c r="F58" s="246"/>
      <c r="G58" s="327"/>
      <c r="H58" s="328" t="s">
        <v>518</v>
      </c>
      <c r="I58" s="329">
        <v>10992296</v>
      </c>
      <c r="J58" s="330">
        <v>38838</v>
      </c>
      <c r="K58" s="331">
        <v>-7</v>
      </c>
      <c r="L58" s="332">
        <v>22555</v>
      </c>
      <c r="M58" s="333">
        <v>-11.9</v>
      </c>
      <c r="N58" s="334">
        <v>4.9000000000000004</v>
      </c>
    </row>
    <row r="59" spans="1:14">
      <c r="A59" s="250"/>
      <c r="B59" s="246"/>
      <c r="C59" s="246"/>
      <c r="D59" s="246"/>
      <c r="E59" s="246"/>
      <c r="F59" s="246"/>
      <c r="G59" s="312" t="s">
        <v>522</v>
      </c>
      <c r="H59" s="313"/>
      <c r="I59" s="321">
        <v>15784240</v>
      </c>
      <c r="J59" s="322">
        <v>56023</v>
      </c>
      <c r="K59" s="323">
        <v>-19.399999999999999</v>
      </c>
      <c r="L59" s="324">
        <v>39893</v>
      </c>
      <c r="M59" s="325">
        <v>-0.1</v>
      </c>
      <c r="N59" s="326">
        <v>-19.3</v>
      </c>
    </row>
    <row r="60" spans="1:14">
      <c r="A60" s="250"/>
      <c r="B60" s="246"/>
      <c r="C60" s="246"/>
      <c r="D60" s="246"/>
      <c r="E60" s="246"/>
      <c r="F60" s="246"/>
      <c r="G60" s="327"/>
      <c r="H60" s="328" t="s">
        <v>518</v>
      </c>
      <c r="I60" s="335">
        <v>12434753</v>
      </c>
      <c r="J60" s="330">
        <v>44135</v>
      </c>
      <c r="K60" s="331">
        <v>13.6</v>
      </c>
      <c r="L60" s="332">
        <v>26170</v>
      </c>
      <c r="M60" s="333">
        <v>16</v>
      </c>
      <c r="N60" s="334">
        <v>-2.4</v>
      </c>
    </row>
    <row r="61" spans="1:14">
      <c r="A61" s="250"/>
      <c r="B61" s="246"/>
      <c r="C61" s="246"/>
      <c r="D61" s="246"/>
      <c r="E61" s="246"/>
      <c r="F61" s="246"/>
      <c r="G61" s="312" t="s">
        <v>523</v>
      </c>
      <c r="H61" s="336"/>
      <c r="I61" s="337">
        <v>15985552</v>
      </c>
      <c r="J61" s="338">
        <v>56290</v>
      </c>
      <c r="K61" s="339">
        <v>8.4</v>
      </c>
      <c r="L61" s="340">
        <v>41505</v>
      </c>
      <c r="M61" s="341">
        <v>0.9</v>
      </c>
      <c r="N61" s="326">
        <v>7.5</v>
      </c>
    </row>
    <row r="62" spans="1:14">
      <c r="A62" s="250"/>
      <c r="B62" s="246"/>
      <c r="C62" s="246"/>
      <c r="D62" s="246"/>
      <c r="E62" s="246"/>
      <c r="F62" s="246"/>
      <c r="G62" s="327"/>
      <c r="H62" s="328" t="s">
        <v>518</v>
      </c>
      <c r="I62" s="329">
        <v>10427772</v>
      </c>
      <c r="J62" s="330">
        <v>36728</v>
      </c>
      <c r="K62" s="331">
        <v>12.2</v>
      </c>
      <c r="L62" s="332">
        <v>23723</v>
      </c>
      <c r="M62" s="333">
        <v>3.7</v>
      </c>
      <c r="N62" s="334">
        <v>8.5</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73" zoomScale="75" zoomScaleNormal="75"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4"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C34" zoomScale="75" zoomScaleNormal="7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525</v>
      </c>
      <c r="G46" s="8" t="s">
        <v>526</v>
      </c>
      <c r="H46" s="8" t="s">
        <v>527</v>
      </c>
      <c r="I46" s="8" t="s">
        <v>528</v>
      </c>
      <c r="J46" s="9" t="s">
        <v>529</v>
      </c>
    </row>
    <row r="47" spans="2:10" ht="57.75" customHeight="1">
      <c r="B47" s="10"/>
      <c r="C47" s="1172" t="s">
        <v>3</v>
      </c>
      <c r="D47" s="1172"/>
      <c r="E47" s="1173"/>
      <c r="F47" s="11">
        <v>27.58</v>
      </c>
      <c r="G47" s="12">
        <v>28.54</v>
      </c>
      <c r="H47" s="12">
        <v>29.87</v>
      </c>
      <c r="I47" s="12">
        <v>28.23</v>
      </c>
      <c r="J47" s="13">
        <v>24.91</v>
      </c>
    </row>
    <row r="48" spans="2:10" ht="57.75" customHeight="1">
      <c r="B48" s="14"/>
      <c r="C48" s="1174" t="s">
        <v>4</v>
      </c>
      <c r="D48" s="1174"/>
      <c r="E48" s="1175"/>
      <c r="F48" s="15">
        <v>2.33</v>
      </c>
      <c r="G48" s="16">
        <v>2.77</v>
      </c>
      <c r="H48" s="16">
        <v>0.81</v>
      </c>
      <c r="I48" s="16">
        <v>0.85</v>
      </c>
      <c r="J48" s="17">
        <v>0.2</v>
      </c>
    </row>
    <row r="49" spans="2:10" ht="57.75" customHeight="1" thickBot="1">
      <c r="B49" s="18"/>
      <c r="C49" s="1176" t="s">
        <v>5</v>
      </c>
      <c r="D49" s="1176"/>
      <c r="E49" s="1177"/>
      <c r="F49" s="19" t="s">
        <v>530</v>
      </c>
      <c r="G49" s="20">
        <v>2.06</v>
      </c>
      <c r="H49" s="20" t="s">
        <v>531</v>
      </c>
      <c r="I49" s="20" t="s">
        <v>532</v>
      </c>
      <c r="J49" s="21" t="s">
        <v>533</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16</vt:i4>
      </vt:variant>
    </vt:vector>
  </HeadingPairs>
  <TitlesOfParts>
    <vt:vector baseType="lpstr" size="16">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2018-03-29T01:43:26Z</cp:lastPrinted>
  <dcterms:created xsi:type="dcterms:W3CDTF">2018-01-24T05:19:55Z</dcterms:created>
  <dcterms:modified xsi:type="dcterms:W3CDTF">2019-11-26T03:47:39Z</dcterms:modified>
</cp:coreProperties>
</file>