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31ACF07E-FA49-4FFE-AA36-C58ED96DA8E6}" revIDLastSave="0" xr10:uidLastSave="{00000000-0000-0000-0000-000000000000}"/>
  <workbookProtection lockStructure="1" workbookAlgorithmName="SHA-512" workbookHashValue="3O0Goh44C1Ay8t3zaMmv+BR0w/xyNcOtbbQoV2sSAcpvNUi/VGZDb/VIpR7Ts6m0CnMbMm/xCOjCPFwlVmDt3A==" workbookSaltValue="a6q7jkuX7jwefWfxVO3Euw==" workbookSpinCount="100000"/>
  <bookViews>
    <workbookView xr2:uid="{00000000-000D-0000-FFFF-FFFF00000000}" windowHeight="7635" windowWidth="15360" xWindow="0" yWindow="0"/>
  </bookViews>
  <sheets>
    <sheet r:id="rId1" name="法非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W10" i="4"/>
  <c r="I10" i="4"/>
  <c r="B10" i="4"/>
  <c r="BB8" i="4"/>
  <c r="AL8" i="4"/>
  <c r="AD8" i="4"/>
  <c r="B8" i="4"/>
</calcChain>
</file>

<file path=xl/sharedStrings.xml><?xml version="1.0" encoding="utf-8"?>
<sst xmlns="http://schemas.openxmlformats.org/spreadsheetml/2006/main" count="252" uniqueCount="120">
  <si>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</si>
  <si>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</si>
  <si>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</si>
  <si>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</si>
  <si>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</si>
  <si>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</si>
  <si>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</si>
  <si>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</si>
  <si>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</si>
  <si>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</si>
  <si>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</si>
  <si>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</si>
  <si>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</si>
  <si>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</si>
  <si>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</si>
  <si>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</si>
  <si>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</si>
  <si>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</si>
  <si>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</si>
  <si>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</si>
  <si>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</si>
  <si>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</si>
  <si>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</si>
  <si>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</si>
  <si>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</si>
  <si>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</si>
  <si>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</si>
  <si>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</si>
  <si>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</si>
  <si>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</si>
  <si>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</si>
  <si>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</si>
  <si>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</si>
  <si>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</si>
  <si>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</si>
  <si>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</si>
  <si>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</si>
  <si>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</si>
  <si>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</si>
  <si>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</si>
  <si>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</si>
  <si>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</si>
  <si>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</si>
  <si>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</si>
  <si>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</si>
  <si>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</si>
  <si>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</si>
  <si>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</si>
  <si>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</si>
  <si>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</si>
  <si>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</si>
  <si>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</si>
  <si>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</si>
  <si>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</si>
  <si>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</si>
  <si>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</si>
  <si>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</si>
  <si>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</si>
  <si>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</si>
  <si>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</si>
  <si>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</si>
  <si>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</si>
  <si>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</si>
  <si>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</si>
  <si>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</si>
  <si>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</si>
  <si>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</si>
  <si>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</si>
  <si>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</si>
  <si>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</si>
  <si>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</si>
  <si>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</si>
  <si>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</si>
  <si>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</si>
  <si>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</si>
  <si>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</si>
  <si>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</si>
  <si>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</si>
  <si>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</si>
  <si>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</si>
  <si>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</si>
  <si>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</si>
  <si>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</si>
  <si>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</si>
  <si>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</si>
  <si>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</si>
  <si>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</si>
  <si>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</si>
  <si>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</si>
  <si>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</si>
  <si>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</si>
  <si>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</si>
  <si>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</si>
  <si>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</si>
  <si>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</si>
  <si>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</si>
  <si>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</si>
  <si>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</si>
  <si>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</si>
  <si>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</si>
  <si>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</si>
  <si>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</si>
  <si>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</si>
  <si>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</si>
  <si>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</si>
  <si>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</si>
  <si>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</si>
  <si>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</si>
  <si>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</si>
  <si>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</si>
  <si>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</si>
  <si>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</si>
  <si>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</si>
  <si>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</si>
  <si>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</si>
  <si>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</si>
  <si>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</si>
  <si>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施設数が多く、点在しており、設置時期や規模も様々なため、合理的に更新を行うことが難しい状況である。今後、新設と帰属の状況等を勘案し、更新計画の策定を検討する必要がある。</t>
    <phoneticPr fontId="4"/>
  </si>
  <si>
    <t>　本市の施設は帰属の割合が高く、資本費に比べて維持管理費が高いと思われる。そのため、類似団体と比較して汚水処理原価が高く、経費回収率が不良である。加えて、処理区域も広く、点在する施設において維持管理費は今後も増加傾向である。
　今後は更なる費用縮減と共に適正な使用料について検討を行う必要がある。</t>
    <phoneticPr fontId="4"/>
  </si>
  <si>
    <t>　収益的収支比率は使用料収入の約2.7倍に当たる一般会計繰入金によりほぼ100%となっているが、経費回収率は100%を大幅に下回っており、汚水処理費用が使用料で賄えていない状況である。今後も対象戸数の増加により、点在する施設の維持管理費が増加し、指標の悪化が予測されるため、効率的な事業運営に向けての検討が必要である。
　企業債残高対事業規模比率は、対前年度比0.45P減少し、類似団体平均値と比較して360P以上低く、良好である。今後は帰属分の使用料収入の増加が緩やかになり、新設設置に伴う地方債の発行額が累積されるため、当該数値は悪化することが予測される。
　汚水処理原価は、類似団体平均値と比較して189.45円上回っており、費用の縮減が課題である。
　水洗化率は、現在処理区域内人口の数値を市営浄化槽対象区域内人口から市営浄化槽設置人口に見直したことにより、100％となった。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</si>
</sst>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72-4379-92C1-43305C18923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272-4379-92C1-43305C18923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93-412B-80A0-E4D04B2081F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56.76</c:v>
                </c:pt>
              </c:numCache>
            </c:numRef>
          </c:val>
          <c:smooth val="0"/>
          <c:extLst>
            <c:ext xmlns:c16="http://schemas.microsoft.com/office/drawing/2014/chart" uri="{C3380CC4-5D6E-409C-BE32-E72D297353CC}">
              <c16:uniqueId val="{00000001-E893-412B-80A0-E4D04B2081F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17.809999999999999</c:v>
                </c:pt>
                <c:pt idx="1">
                  <c:v>18.5</c:v>
                </c:pt>
                <c:pt idx="2">
                  <c:v>18.09</c:v>
                </c:pt>
                <c:pt idx="3">
                  <c:v>100</c:v>
                </c:pt>
                <c:pt idx="4">
                  <c:v>100</c:v>
                </c:pt>
              </c:numCache>
            </c:numRef>
          </c:val>
          <c:extLst>
            <c:ext xmlns:c16="http://schemas.microsoft.com/office/drawing/2014/chart" uri="{C3380CC4-5D6E-409C-BE32-E72D297353CC}">
              <c16:uniqueId val="{00000000-2E7A-4E46-8ABE-914E8414800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66.88</c:v>
                </c:pt>
              </c:numCache>
            </c:numRef>
          </c:val>
          <c:smooth val="0"/>
          <c:extLst>
            <c:ext xmlns:c16="http://schemas.microsoft.com/office/drawing/2014/chart" uri="{C3380CC4-5D6E-409C-BE32-E72D297353CC}">
              <c16:uniqueId val="{00000001-2E7A-4E46-8ABE-914E8414800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101.23</c:v>
                </c:pt>
                <c:pt idx="1">
                  <c:v>100.36</c:v>
                </c:pt>
                <c:pt idx="2">
                  <c:v>99.97</c:v>
                </c:pt>
                <c:pt idx="3">
                  <c:v>100.1</c:v>
                </c:pt>
                <c:pt idx="4">
                  <c:v>98.92</c:v>
                </c:pt>
              </c:numCache>
            </c:numRef>
          </c:val>
          <c:extLst>
            <c:ext xmlns:c16="http://schemas.microsoft.com/office/drawing/2014/chart" uri="{C3380CC4-5D6E-409C-BE32-E72D297353CC}">
              <c16:uniqueId val="{00000000-EB92-49EB-AE58-560820F769A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92-49EB-AE58-560820F769A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FF-465F-9717-B1E5E1CDBB3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FF-465F-9717-B1E5E1CDBB3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3B-4C67-8E26-3205ED303E1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3B-4C67-8E26-3205ED303E1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55-4697-915A-767B466F06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55-4697-915A-767B466F06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2E-49FE-B307-767F428B28D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2E-49FE-B307-767F428B28D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36.43</c:v>
                </c:pt>
                <c:pt idx="1">
                  <c:v>18.41</c:v>
                </c:pt>
                <c:pt idx="2">
                  <c:v>31.4</c:v>
                </c:pt>
                <c:pt idx="3">
                  <c:v>30.84</c:v>
                </c:pt>
                <c:pt idx="4">
                  <c:v>30.39</c:v>
                </c:pt>
              </c:numCache>
            </c:numRef>
          </c:val>
          <c:extLst>
            <c:ext xmlns:c16="http://schemas.microsoft.com/office/drawing/2014/chart" uri="{C3380CC4-5D6E-409C-BE32-E72D297353CC}">
              <c16:uniqueId val="{00000000-0117-478F-BC41-EEC5B4095C5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397.03</c:v>
                </c:pt>
              </c:numCache>
            </c:numRef>
          </c:val>
          <c:smooth val="0"/>
          <c:extLst>
            <c:ext xmlns:c16="http://schemas.microsoft.com/office/drawing/2014/chart" uri="{C3380CC4-5D6E-409C-BE32-E72D297353CC}">
              <c16:uniqueId val="{00000001-0117-478F-BC41-EEC5B4095C5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23.92</c:v>
                </c:pt>
                <c:pt idx="1">
                  <c:v>26.24</c:v>
                </c:pt>
                <c:pt idx="2">
                  <c:v>29.73</c:v>
                </c:pt>
                <c:pt idx="3">
                  <c:v>29.36</c:v>
                </c:pt>
                <c:pt idx="4">
                  <c:v>27.51</c:v>
                </c:pt>
              </c:numCache>
            </c:numRef>
          </c:val>
          <c:extLst>
            <c:ext xmlns:c16="http://schemas.microsoft.com/office/drawing/2014/chart" uri="{C3380CC4-5D6E-409C-BE32-E72D297353CC}">
              <c16:uniqueId val="{00000000-2CF5-4C1C-BDE7-44E172A68B7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46.58</c:v>
                </c:pt>
              </c:numCache>
            </c:numRef>
          </c:val>
          <c:smooth val="0"/>
          <c:extLst>
            <c:ext xmlns:c16="http://schemas.microsoft.com/office/drawing/2014/chart" uri="{C3380CC4-5D6E-409C-BE32-E72D297353CC}">
              <c16:uniqueId val="{00000001-2CF5-4C1C-BDE7-44E172A68B7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622.28</c:v>
                </c:pt>
                <c:pt idx="1">
                  <c:v>662.97</c:v>
                </c:pt>
                <c:pt idx="2">
                  <c:v>463.16</c:v>
                </c:pt>
                <c:pt idx="3">
                  <c:v>468.79</c:v>
                </c:pt>
                <c:pt idx="4">
                  <c:v>501.18</c:v>
                </c:pt>
              </c:numCache>
            </c:numRef>
          </c:val>
          <c:extLst>
            <c:ext xmlns:c16="http://schemas.microsoft.com/office/drawing/2014/chart" uri="{C3380CC4-5D6E-409C-BE32-E72D297353CC}">
              <c16:uniqueId val="{00000000-7B17-407F-B5F1-5D750D50C25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311.73</c:v>
                </c:pt>
              </c:numCache>
            </c:numRef>
          </c:val>
          <c:smooth val="0"/>
          <c:extLst>
            <c:ext xmlns:c16="http://schemas.microsoft.com/office/drawing/2014/chart" uri="{C3380CC4-5D6E-409C-BE32-E72D297353CC}">
              <c16:uniqueId val="{00000001-7B17-407F-B5F1-5D750D50C25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 zoomScale="80" zoomScaleNormal="80" workbookViewId="0">
      <selection activeCell="AZ35" sqref="AZ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津市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46">
        <f>データ!S6</f>
        <v>272645</v>
      </c>
      <c r="AM8" s="46"/>
      <c r="AN8" s="46"/>
      <c r="AO8" s="46"/>
      <c r="AP8" s="46"/>
      <c r="AQ8" s="46"/>
      <c r="AR8" s="46"/>
      <c r="AS8" s="46"/>
      <c r="AT8" s="45">
        <f>データ!T6</f>
        <v>711.18</v>
      </c>
      <c r="AU8" s="45"/>
      <c r="AV8" s="45"/>
      <c r="AW8" s="45"/>
      <c r="AX8" s="45"/>
      <c r="AY8" s="45"/>
      <c r="AZ8" s="45"/>
      <c r="BA8" s="45"/>
      <c r="BB8" s="45">
        <f>データ!U6</f>
        <v>383.37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2.81</v>
      </c>
      <c r="Q10" s="45"/>
      <c r="R10" s="45"/>
      <c r="S10" s="45"/>
      <c r="T10" s="45"/>
      <c r="U10" s="45"/>
      <c r="V10" s="45"/>
      <c r="W10" s="45">
        <f>データ!Q6</f>
        <v>100</v>
      </c>
      <c r="X10" s="45"/>
      <c r="Y10" s="45"/>
      <c r="Z10" s="45"/>
      <c r="AA10" s="45"/>
      <c r="AB10" s="45"/>
      <c r="AC10" s="45"/>
      <c r="AD10" s="46">
        <f>データ!R6</f>
        <v>2519</v>
      </c>
      <c r="AE10" s="46"/>
      <c r="AF10" s="46"/>
      <c r="AG10" s="46"/>
      <c r="AH10" s="46"/>
      <c r="AI10" s="46"/>
      <c r="AJ10" s="46"/>
      <c r="AK10" s="2"/>
      <c r="AL10" s="46">
        <f>データ!V6</f>
        <v>7637</v>
      </c>
      <c r="AM10" s="46"/>
      <c r="AN10" s="46"/>
      <c r="AO10" s="46"/>
      <c r="AP10" s="46"/>
      <c r="AQ10" s="46"/>
      <c r="AR10" s="46"/>
      <c r="AS10" s="46"/>
      <c r="AT10" s="45">
        <f>データ!W6</f>
        <v>631.46</v>
      </c>
      <c r="AU10" s="45"/>
      <c r="AV10" s="45"/>
      <c r="AW10" s="45"/>
      <c r="AX10" s="45"/>
      <c r="AY10" s="45"/>
      <c r="AZ10" s="45"/>
      <c r="BA10" s="45"/>
      <c r="BB10" s="45">
        <f>データ!X6</f>
        <v>12.09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43</v>
      </c>
      <c r="O86" s="12" t="str">
        <f>データ!EO6</f>
        <v>【-】</v>
      </c>
    </row>
  </sheetData>
  <sheetProtection algorithmName="SHA-512" hashValue="hRsHWswjuDAMdmfl4zZ6ezyMA/XTQO6oIG1z23RM69qgnt9U07iaqIPDI2yE2axT6HqbtSQmo+L8fln0JxMJgQ==" saltValue="kvfSSH48Yhldd3cG8+IX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242012</v>
      </c>
      <c r="D6" s="19">
        <f t="shared" si="3"/>
        <v>47</v>
      </c>
      <c r="E6" s="19">
        <f t="shared" si="3"/>
        <v>18</v>
      </c>
      <c r="F6" s="19">
        <f t="shared" si="3"/>
        <v>0</v>
      </c>
      <c r="G6" s="19">
        <f t="shared" si="3"/>
        <v>0</v>
      </c>
      <c r="H6" s="19" t="str">
        <f t="shared" si="3"/>
        <v>三重県　津市</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2.81</v>
      </c>
      <c r="Q6" s="20">
        <f t="shared" si="3"/>
        <v>100</v>
      </c>
      <c r="R6" s="20">
        <f t="shared" si="3"/>
        <v>2519</v>
      </c>
      <c r="S6" s="20">
        <f t="shared" si="3"/>
        <v>272645</v>
      </c>
      <c r="T6" s="20">
        <f t="shared" si="3"/>
        <v>711.18</v>
      </c>
      <c r="U6" s="20">
        <f t="shared" si="3"/>
        <v>383.37</v>
      </c>
      <c r="V6" s="20">
        <f t="shared" si="3"/>
        <v>7637</v>
      </c>
      <c r="W6" s="20">
        <f t="shared" si="3"/>
        <v>631.46</v>
      </c>
      <c r="X6" s="20">
        <f t="shared" si="3"/>
        <v>12.09</v>
      </c>
      <c r="Y6" s="21">
        <f>IF(Y7="",NA(),Y7)</f>
        <v>101.23</v>
      </c>
      <c r="Z6" s="21">
        <f t="shared" ref="Z6:AH6" si="4">IF(Z7="",NA(),Z7)</f>
        <v>100.36</v>
      </c>
      <c r="AA6" s="21">
        <f t="shared" si="4"/>
        <v>99.97</v>
      </c>
      <c r="AB6" s="21">
        <f t="shared" si="4"/>
        <v>100.1</v>
      </c>
      <c r="AC6" s="21">
        <f t="shared" si="4"/>
        <v>98.92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36.43</v>
      </c>
      <c r="BG6" s="21">
        <f t="shared" ref="BG6:BO6" si="7">IF(BG7="",NA(),BG7)</f>
        <v>18.41</v>
      </c>
      <c r="BH6" s="21">
        <f t="shared" si="7"/>
        <v>31.4</v>
      </c>
      <c r="BI6" s="21">
        <f t="shared" si="7"/>
        <v>30.84</v>
      </c>
      <c r="BJ6" s="21">
        <f t="shared" si="7"/>
        <v>30.39</v>
      </c>
      <c r="BK6" s="21">
        <f t="shared" si="7"/>
        <v>386.46</v>
      </c>
      <c r="BL6" s="21">
        <f t="shared" si="7"/>
        <v>421.25</v>
      </c>
      <c r="BM6" s="21">
        <f t="shared" si="7"/>
        <v>398.42</v>
      </c>
      <c r="BN6" s="21">
        <f t="shared" si="7"/>
        <v>393.35</v>
      </c>
      <c r="BO6" s="21">
        <f t="shared" si="7"/>
        <v>397.03</v>
      </c>
      <c r="BP6" s="20" t="str">
        <f>IF(BP7="","",IF(BP7="-","【-】","【"&amp;SUBSTITUTE(TEXT(BP7,"#,##0.00"),"-","△")&amp;"】"))</f>
        <v>【307.39】</v>
      </c>
      <c r="BQ6" s="21">
        <f>IF(BQ7="",NA(),BQ7)</f>
        <v>23.92</v>
      </c>
      <c r="BR6" s="21">
        <f t="shared" ref="BR6:BZ6" si="8">IF(BR7="",NA(),BR7)</f>
        <v>26.24</v>
      </c>
      <c r="BS6" s="21">
        <f t="shared" si="8"/>
        <v>29.73</v>
      </c>
      <c r="BT6" s="21">
        <f t="shared" si="8"/>
        <v>29.36</v>
      </c>
      <c r="BU6" s="21">
        <f t="shared" si="8"/>
        <v>27.51</v>
      </c>
      <c r="BV6" s="21">
        <f t="shared" si="8"/>
        <v>55.85</v>
      </c>
      <c r="BW6" s="21">
        <f t="shared" si="8"/>
        <v>53.23</v>
      </c>
      <c r="BX6" s="21">
        <f t="shared" si="8"/>
        <v>50.7</v>
      </c>
      <c r="BY6" s="21">
        <f t="shared" si="8"/>
        <v>48.13</v>
      </c>
      <c r="BZ6" s="21">
        <f t="shared" si="8"/>
        <v>46.58</v>
      </c>
      <c r="CA6" s="20" t="str">
        <f>IF(CA7="","",IF(CA7="-","【-】","【"&amp;SUBSTITUTE(TEXT(CA7,"#,##0.00"),"-","△")&amp;"】"))</f>
        <v>【57.03】</v>
      </c>
      <c r="CB6" s="21">
        <f>IF(CB7="",NA(),CB7)</f>
        <v>622.28</v>
      </c>
      <c r="CC6" s="21">
        <f t="shared" ref="CC6:CK6" si="9">IF(CC7="",NA(),CC7)</f>
        <v>662.97</v>
      </c>
      <c r="CD6" s="21">
        <f t="shared" si="9"/>
        <v>463.16</v>
      </c>
      <c r="CE6" s="21">
        <f t="shared" si="9"/>
        <v>468.79</v>
      </c>
      <c r="CF6" s="21">
        <f t="shared" si="9"/>
        <v>501.18</v>
      </c>
      <c r="CG6" s="21">
        <f t="shared" si="9"/>
        <v>287.91000000000003</v>
      </c>
      <c r="CH6" s="21">
        <f t="shared" si="9"/>
        <v>283.3</v>
      </c>
      <c r="CI6" s="21">
        <f t="shared" si="9"/>
        <v>289.81</v>
      </c>
      <c r="CJ6" s="21">
        <f t="shared" si="9"/>
        <v>301.54000000000002</v>
      </c>
      <c r="CK6" s="21">
        <f t="shared" si="9"/>
        <v>311.73</v>
      </c>
      <c r="CL6" s="20" t="str">
        <f>IF(CL7="","",IF(CL7="-","【-】","【"&amp;SUBSTITUTE(TEXT(CL7,"#,##0.00"),"-","△")&amp;"】"))</f>
        <v>【294.83】</v>
      </c>
      <c r="CM6" s="21" t="str">
        <f>IF(CM7="",NA(),CM7)</f>
        <v>-</v>
      </c>
      <c r="CN6" s="21" t="str">
        <f t="shared" ref="CN6:CV6" si="10">IF(CN7="",NA(),CN7)</f>
        <v>-</v>
      </c>
      <c r="CO6" s="21" t="str">
        <f t="shared" si="10"/>
        <v>-</v>
      </c>
      <c r="CP6" s="21" t="str">
        <f t="shared" si="10"/>
        <v>-</v>
      </c>
      <c r="CQ6" s="21" t="str">
        <f t="shared" si="10"/>
        <v>-</v>
      </c>
      <c r="CR6" s="21">
        <f t="shared" si="10"/>
        <v>54.93</v>
      </c>
      <c r="CS6" s="21">
        <f t="shared" si="10"/>
        <v>55.96</v>
      </c>
      <c r="CT6" s="21">
        <f t="shared" si="10"/>
        <v>56.45</v>
      </c>
      <c r="CU6" s="21">
        <f t="shared" si="10"/>
        <v>58.26</v>
      </c>
      <c r="CV6" s="21">
        <f t="shared" si="10"/>
        <v>56.76</v>
      </c>
      <c r="CW6" s="20" t="str">
        <f>IF(CW7="","",IF(CW7="-","【-】","【"&amp;SUBSTITUTE(TEXT(CW7,"#,##0.00"),"-","△")&amp;"】"))</f>
        <v>【84.27】</v>
      </c>
      <c r="CX6" s="21">
        <f>IF(CX7="",NA(),CX7)</f>
        <v>17.809999999999999</v>
      </c>
      <c r="CY6" s="21">
        <f t="shared" ref="CY6:DG6" si="11">IF(CY7="",NA(),CY7)</f>
        <v>18.5</v>
      </c>
      <c r="CZ6" s="21">
        <f t="shared" si="11"/>
        <v>18.09</v>
      </c>
      <c r="DA6" s="21">
        <f t="shared" si="11"/>
        <v>100</v>
      </c>
      <c r="DB6" s="21">
        <f t="shared" si="11"/>
        <v>100</v>
      </c>
      <c r="DC6" s="21">
        <f t="shared" si="11"/>
        <v>65.569999999999993</v>
      </c>
      <c r="DD6" s="21">
        <f t="shared" si="11"/>
        <v>60.12</v>
      </c>
      <c r="DE6" s="21">
        <f t="shared" si="11"/>
        <v>54.99</v>
      </c>
      <c r="DF6" s="21">
        <f t="shared" si="11"/>
        <v>66.430000000000007</v>
      </c>
      <c r="DG6" s="21">
        <f t="shared" si="11"/>
        <v>66.88</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242012</v>
      </c>
      <c r="D7" s="23">
        <v>47</v>
      </c>
      <c r="E7" s="23">
        <v>18</v>
      </c>
      <c r="F7" s="23">
        <v>0</v>
      </c>
      <c r="G7" s="23">
        <v>0</v>
      </c>
      <c r="H7" s="23" t="s">
        <v>98</v>
      </c>
      <c r="I7" s="23" t="s">
        <v>99</v>
      </c>
      <c r="J7" s="23" t="s">
        <v>100</v>
      </c>
      <c r="K7" s="23" t="s">
        <v>101</v>
      </c>
      <c r="L7" s="23" t="s">
        <v>102</v>
      </c>
      <c r="M7" s="23" t="s">
        <v>103</v>
      </c>
      <c r="N7" s="24" t="s">
        <v>104</v>
      </c>
      <c r="O7" s="24" t="s">
        <v>105</v>
      </c>
      <c r="P7" s="24">
        <v>2.81</v>
      </c>
      <c r="Q7" s="24">
        <v>100</v>
      </c>
      <c r="R7" s="24">
        <v>2519</v>
      </c>
      <c r="S7" s="24">
        <v>272645</v>
      </c>
      <c r="T7" s="24">
        <v>711.18</v>
      </c>
      <c r="U7" s="24">
        <v>383.37</v>
      </c>
      <c r="V7" s="24">
        <v>7637</v>
      </c>
      <c r="W7" s="24">
        <v>631.46</v>
      </c>
      <c r="X7" s="24">
        <v>12.09</v>
      </c>
      <c r="Y7" s="24">
        <v>101.23</v>
      </c>
      <c r="Z7" s="24">
        <v>100.36</v>
      </c>
      <c r="AA7" s="24">
        <v>99.97</v>
      </c>
      <c r="AB7" s="24">
        <v>100.1</v>
      </c>
      <c r="AC7" s="24">
        <v>98.92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36.43</v>
      </c>
      <c r="BG7" s="24">
        <v>18.41</v>
      </c>
      <c r="BH7" s="24">
        <v>31.4</v>
      </c>
      <c r="BI7" s="24">
        <v>30.84</v>
      </c>
      <c r="BJ7" s="24">
        <v>30.39</v>
      </c>
      <c r="BK7" s="24">
        <v>386.46</v>
      </c>
      <c r="BL7" s="24">
        <v>421.25</v>
      </c>
      <c r="BM7" s="24">
        <v>398.42</v>
      </c>
      <c r="BN7" s="24">
        <v>393.35</v>
      </c>
      <c r="BO7" s="24">
        <v>397.03</v>
      </c>
      <c r="BP7" s="24">
        <v>307.39</v>
      </c>
      <c r="BQ7" s="24">
        <v>23.92</v>
      </c>
      <c r="BR7" s="24">
        <v>26.24</v>
      </c>
      <c r="BS7" s="24">
        <v>29.73</v>
      </c>
      <c r="BT7" s="24">
        <v>29.36</v>
      </c>
      <c r="BU7" s="24">
        <v>27.51</v>
      </c>
      <c r="BV7" s="24">
        <v>55.85</v>
      </c>
      <c r="BW7" s="24">
        <v>53.23</v>
      </c>
      <c r="BX7" s="24">
        <v>50.7</v>
      </c>
      <c r="BY7" s="24">
        <v>48.13</v>
      </c>
      <c r="BZ7" s="24">
        <v>46.58</v>
      </c>
      <c r="CA7" s="24">
        <v>57.03</v>
      </c>
      <c r="CB7" s="24">
        <v>622.28</v>
      </c>
      <c r="CC7" s="24">
        <v>662.97</v>
      </c>
      <c r="CD7" s="24">
        <v>463.16</v>
      </c>
      <c r="CE7" s="24">
        <v>468.79</v>
      </c>
      <c r="CF7" s="24">
        <v>501.18</v>
      </c>
      <c r="CG7" s="24">
        <v>287.91000000000003</v>
      </c>
      <c r="CH7" s="24">
        <v>283.3</v>
      </c>
      <c r="CI7" s="24">
        <v>289.81</v>
      </c>
      <c r="CJ7" s="24">
        <v>301.54000000000002</v>
      </c>
      <c r="CK7" s="24">
        <v>311.73</v>
      </c>
      <c r="CL7" s="24">
        <v>294.83</v>
      </c>
      <c r="CM7" s="24" t="s">
        <v>104</v>
      </c>
      <c r="CN7" s="24" t="s">
        <v>104</v>
      </c>
      <c r="CO7" s="24" t="s">
        <v>104</v>
      </c>
      <c r="CP7" s="24" t="s">
        <v>104</v>
      </c>
      <c r="CQ7" s="24" t="s">
        <v>104</v>
      </c>
      <c r="CR7" s="24">
        <v>54.93</v>
      </c>
      <c r="CS7" s="24">
        <v>55.96</v>
      </c>
      <c r="CT7" s="24">
        <v>56.45</v>
      </c>
      <c r="CU7" s="24">
        <v>58.26</v>
      </c>
      <c r="CV7" s="24">
        <v>56.76</v>
      </c>
      <c r="CW7" s="24">
        <v>84.27</v>
      </c>
      <c r="CX7" s="24">
        <v>17.809999999999999</v>
      </c>
      <c r="CY7" s="24">
        <v>18.5</v>
      </c>
      <c r="CZ7" s="24">
        <v>18.09</v>
      </c>
      <c r="DA7" s="24">
        <v>100</v>
      </c>
      <c r="DB7" s="24">
        <v>100</v>
      </c>
      <c r="DC7" s="24">
        <v>65.569999999999993</v>
      </c>
      <c r="DD7" s="24">
        <v>60.12</v>
      </c>
      <c r="DE7" s="24">
        <v>54.99</v>
      </c>
      <c r="DF7" s="24">
        <v>66.430000000000007</v>
      </c>
      <c r="DG7" s="24">
        <v>66.88</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