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8DE7A8DA-1ADD-4237-9112-C195729D3907}" revIDLastSave="0" xr10:uidLastSave="{00000000-0000-0000-0000-000000000000}"/>
  <workbookProtection lockStructure="1" workbookAlgorithmName="SHA-512" workbookHashValue="yPHXxtHd6s/I7boPeaNNHiTM+esxewbjPbmobdXrSbrPZex2Lyhp9w4bLUvMunQcghSxUlbrmOYbOgiLHdzRzw==" workbookSaltValue="bAVvSfpBIBHmQoAttNvApQ==" workbookSpinCount="100000"/>
  <bookViews>
    <workbookView xr2:uid="{00000000-000D-0000-FFFF-FFFF00000000}" windowHeight="7635" windowWidth="15360" xWindow="0" yWindow="0"/>
  </bookViews>
  <sheets>
    <sheet r:id="rId1" name="法非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S6" i="5"/>
  <c r="R6" i="5"/>
  <c r="AD10" i="4" s="1"/>
  <c r="Q6" i="5"/>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W10" i="4"/>
  <c r="P10" i="4"/>
  <c r="BB8" i="4"/>
  <c r="AT8" i="4"/>
  <c r="AL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<sst xmlns="http://schemas.openxmlformats.org/spreadsheetml/2006/main" count="236" uniqueCount="119">
  <si>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</si>
  <si>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</si>
  <si>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</si>
  <si>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</si>
  <si>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</si>
  <si>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</si>
  <si>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</si>
  <si>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</si>
  <si>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</si>
  <si>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</si>
  <si>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</si>
  <si>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</si>
  <si>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</si>
  <si>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</si>
  <si>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</si>
  <si>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</si>
  <si>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</si>
  <si>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</si>
  <si>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</si>
  <si>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</si>
  <si>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</si>
  <si>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</si>
  <si>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</si>
  <si>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</si>
  <si>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</si>
  <si>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</si>
  <si>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</si>
  <si>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</si>
  <si>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</si>
  <si>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</si>
  <si>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</si>
  <si>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</si>
  <si>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</si>
  <si>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</si>
  <si>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</si>
  <si>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</si>
  <si>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</si>
  <si>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</si>
  <si>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</si>
  <si>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</si>
  <si>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</si>
  <si>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</si>
  <si>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</si>
  <si>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</si>
  <si>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</si>
  <si>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</si>
  <si>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</si>
  <si>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</si>
  <si>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</si>
  <si>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</si>
  <si>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</si>
  <si>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</si>
  <si>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</si>
  <si>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</si>
  <si>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</si>
  <si>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</si>
  <si>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</si>
  <si>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</si>
  <si>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</si>
  <si>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</si>
  <si>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</si>
  <si>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</si>
  <si>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</si>
  <si>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</si>
  <si>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</si>
  <si>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</si>
  <si>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</si>
  <si>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</si>
  <si>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</si>
  <si>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</si>
  <si>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</si>
  <si>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</si>
  <si>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</si>
  <si>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</si>
  <si>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</si>
  <si>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</si>
  <si>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</si>
  <si>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</si>
  <si>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</si>
  <si>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</si>
  <si>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</si>
  <si>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</si>
  <si>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</si>
  <si>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</si>
  <si>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</si>
  <si>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</si>
  <si>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</si>
  <si>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</si>
  <si>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</si>
  <si>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</si>
  <si>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</si>
  <si>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</si>
  <si>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</si>
  <si>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</si>
  <si>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</si>
  <si>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</si>
  <si>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</si>
  <si>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</si>
  <si>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</si>
  <si>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</si>
  <si>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</si>
  <si>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</si>
  <si>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</si>
  <si>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</si>
  <si>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</si>
  <si>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</si>
  <si>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</si>
  <si>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</si>
  <si>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</si>
  <si>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</si>
  <si>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</si>
  <si>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</si>
  <si>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</si>
  <si>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</si>
  <si>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</si>
  <si>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</si>
  <si>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現在は適正な維持管理を行い、施設の長寿命化に取り組んでいる。今後、更新時期を迎える区域もあることから更新計画の策定と更新財源の確保が必要である。</t>
    <phoneticPr fontId="4"/>
  </si>
  <si>
    <t>　過去５年の推移をみると、汚水処理原価が増となり経費回収率が下がってきている。
　今後、人口減少等による使用料収入の減少も予測されることから、費用の縮減および使用料の見直しを含めた検討を行い、経営改善に努めていく。
　</t>
    <phoneticPr fontId="4"/>
  </si>
  <si>
    <t>　収益的収支比率は、100%を下回っているため、経営改善に取り組む必要がある。
　企業債残高対事業規模比率は企業債償還が完了する中、企業債の発行額を抑制しているため、類似団体平均値と比較して700P近く低く、良好であるが、必要な更新を先送りにしている状況でもある。
　経費回収率は類似団体平均値と比較して18.38P下回るとともに100%を大幅に下回っており、汚水処理に係る費用を使用料で賄うことができず、一般会計からの繰入金に依存している状況である。今後、人口減少等による使用料収入の減少および更新投資に充てる財源の確保を踏まえ、一層の費用縮減と適正な使用料について検討が必要である。
　汚水処理原価は老朽化による維持管理費の増加により、類似団体平均値を上回った。今後は老朽化による維持管理費が更に増加することが予測されるため、計画的な更新が必要である。
　水洗化率は前年度と同率で、類似団体平均値を3.18P上回っており、良好である。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</si>
</sst>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19-4BBB-BEAC-236F4FA4E06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0.01</c:v>
                </c:pt>
              </c:numCache>
            </c:numRef>
          </c:val>
          <c:smooth val="0"/>
          <c:extLst>
            <c:ext xmlns:c16="http://schemas.microsoft.com/office/drawing/2014/chart" uri="{C3380CC4-5D6E-409C-BE32-E72D297353CC}">
              <c16:uniqueId val="{00000001-AD19-4BBB-BEAC-236F4FA4E06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62.28</c:v>
                </c:pt>
                <c:pt idx="1">
                  <c:v>64.650000000000006</c:v>
                </c:pt>
                <c:pt idx="2">
                  <c:v>61.74</c:v>
                </c:pt>
                <c:pt idx="3">
                  <c:v>73.36</c:v>
                </c:pt>
                <c:pt idx="4">
                  <c:v>64.34</c:v>
                </c:pt>
              </c:numCache>
            </c:numRef>
          </c:val>
          <c:extLst>
            <c:ext xmlns:c16="http://schemas.microsoft.com/office/drawing/2014/chart" uri="{C3380CC4-5D6E-409C-BE32-E72D297353CC}">
              <c16:uniqueId val="{00000000-9C8A-4376-8994-C5C441604AF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52.9</c:v>
                </c:pt>
              </c:numCache>
            </c:numRef>
          </c:val>
          <c:smooth val="0"/>
          <c:extLst>
            <c:ext xmlns:c16="http://schemas.microsoft.com/office/drawing/2014/chart" uri="{C3380CC4-5D6E-409C-BE32-E72D297353CC}">
              <c16:uniqueId val="{00000001-9C8A-4376-8994-C5C441604AF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92.87</c:v>
                </c:pt>
                <c:pt idx="1">
                  <c:v>93.47</c:v>
                </c:pt>
                <c:pt idx="2">
                  <c:v>93.48</c:v>
                </c:pt>
                <c:pt idx="3">
                  <c:v>93.48</c:v>
                </c:pt>
                <c:pt idx="4">
                  <c:v>93.48</c:v>
                </c:pt>
              </c:numCache>
            </c:numRef>
          </c:val>
          <c:extLst>
            <c:ext xmlns:c16="http://schemas.microsoft.com/office/drawing/2014/chart" uri="{C3380CC4-5D6E-409C-BE32-E72D297353CC}">
              <c16:uniqueId val="{00000000-A36B-4F53-A056-7B40A0ED9C1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90.3</c:v>
                </c:pt>
              </c:numCache>
            </c:numRef>
          </c:val>
          <c:smooth val="0"/>
          <c:extLst>
            <c:ext xmlns:c16="http://schemas.microsoft.com/office/drawing/2014/chart" uri="{C3380CC4-5D6E-409C-BE32-E72D297353CC}">
              <c16:uniqueId val="{00000001-A36B-4F53-A056-7B40A0ED9C1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83.02</c:v>
                </c:pt>
                <c:pt idx="1">
                  <c:v>84.37</c:v>
                </c:pt>
                <c:pt idx="2">
                  <c:v>84.39</c:v>
                </c:pt>
                <c:pt idx="3">
                  <c:v>82.9</c:v>
                </c:pt>
                <c:pt idx="4">
                  <c:v>81.77</c:v>
                </c:pt>
              </c:numCache>
            </c:numRef>
          </c:val>
          <c:extLst>
            <c:ext xmlns:c16="http://schemas.microsoft.com/office/drawing/2014/chart" uri="{C3380CC4-5D6E-409C-BE32-E72D297353CC}">
              <c16:uniqueId val="{00000000-E44E-4883-B3AC-4497E505FE5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4E-4883-B3AC-4497E505FE5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F2-41E6-BBFC-BEE41AF7074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F2-41E6-BBFC-BEE41AF7074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0D-4409-8EA9-E9FA65DE9FF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0D-4409-8EA9-E9FA65DE9FF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75-4AE6-A3EE-AA7FC475776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75-4AE6-A3EE-AA7FC475776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DF-4F9B-8D3A-9F1BA1C7CDB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DF-4F9B-8D3A-9F1BA1C7CDB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63.56</c:v>
                </c:pt>
                <c:pt idx="1">
                  <c:v>3.37</c:v>
                </c:pt>
                <c:pt idx="2">
                  <c:v>6.19</c:v>
                </c:pt>
                <c:pt idx="3">
                  <c:v>6.17</c:v>
                </c:pt>
                <c:pt idx="4">
                  <c:v>15.92</c:v>
                </c:pt>
              </c:numCache>
            </c:numRef>
          </c:val>
          <c:extLst>
            <c:ext xmlns:c16="http://schemas.microsoft.com/office/drawing/2014/chart" uri="{C3380CC4-5D6E-409C-BE32-E72D297353CC}">
              <c16:uniqueId val="{00000000-53F0-436D-A93E-451BFBDD0CA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718.49</c:v>
                </c:pt>
              </c:numCache>
            </c:numRef>
          </c:val>
          <c:smooth val="0"/>
          <c:extLst>
            <c:ext xmlns:c16="http://schemas.microsoft.com/office/drawing/2014/chart" uri="{C3380CC4-5D6E-409C-BE32-E72D297353CC}">
              <c16:uniqueId val="{00000001-53F0-436D-A93E-451BFBDD0CA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52.18</c:v>
                </c:pt>
                <c:pt idx="1">
                  <c:v>48.19</c:v>
                </c:pt>
                <c:pt idx="2">
                  <c:v>42.96</c:v>
                </c:pt>
                <c:pt idx="3">
                  <c:v>45.63</c:v>
                </c:pt>
                <c:pt idx="4">
                  <c:v>43.44</c:v>
                </c:pt>
              </c:numCache>
            </c:numRef>
          </c:val>
          <c:extLst>
            <c:ext xmlns:c16="http://schemas.microsoft.com/office/drawing/2014/chart" uri="{C3380CC4-5D6E-409C-BE32-E72D297353CC}">
              <c16:uniqueId val="{00000000-88AE-4C9A-8DD6-7E38C8EB8E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61.82</c:v>
                </c:pt>
              </c:numCache>
            </c:numRef>
          </c:val>
          <c:smooth val="0"/>
          <c:extLst>
            <c:ext xmlns:c16="http://schemas.microsoft.com/office/drawing/2014/chart" uri="{C3380CC4-5D6E-409C-BE32-E72D297353CC}">
              <c16:uniqueId val="{00000001-88AE-4C9A-8DD6-7E38C8EB8E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251.86</c:v>
                </c:pt>
                <c:pt idx="1">
                  <c:v>265.02</c:v>
                </c:pt>
                <c:pt idx="2">
                  <c:v>314.58999999999997</c:v>
                </c:pt>
                <c:pt idx="3">
                  <c:v>285.86</c:v>
                </c:pt>
                <c:pt idx="4">
                  <c:v>296.93</c:v>
                </c:pt>
              </c:numCache>
            </c:numRef>
          </c:val>
          <c:extLst>
            <c:ext xmlns:c16="http://schemas.microsoft.com/office/drawing/2014/chart" uri="{C3380CC4-5D6E-409C-BE32-E72D297353CC}">
              <c16:uniqueId val="{00000000-9F5D-4BF1-A7C0-0D1BDC34438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246.9</c:v>
                </c:pt>
              </c:numCache>
            </c:numRef>
          </c:val>
          <c:smooth val="0"/>
          <c:extLst>
            <c:ext xmlns:c16="http://schemas.microsoft.com/office/drawing/2014/chart" uri="{C3380CC4-5D6E-409C-BE32-E72D297353CC}">
              <c16:uniqueId val="{00000001-9F5D-4BF1-A7C0-0D1BDC34438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津市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6">
        <f>データ!S6</f>
        <v>272645</v>
      </c>
      <c r="AM8" s="46"/>
      <c r="AN8" s="46"/>
      <c r="AO8" s="46"/>
      <c r="AP8" s="46"/>
      <c r="AQ8" s="46"/>
      <c r="AR8" s="46"/>
      <c r="AS8" s="46"/>
      <c r="AT8" s="45">
        <f>データ!T6</f>
        <v>711.18</v>
      </c>
      <c r="AU8" s="45"/>
      <c r="AV8" s="45"/>
      <c r="AW8" s="45"/>
      <c r="AX8" s="45"/>
      <c r="AY8" s="45"/>
      <c r="AZ8" s="45"/>
      <c r="BA8" s="45"/>
      <c r="BB8" s="45">
        <f>データ!U6</f>
        <v>383.37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3.91</v>
      </c>
      <c r="Q10" s="45"/>
      <c r="R10" s="45"/>
      <c r="S10" s="45"/>
      <c r="T10" s="45"/>
      <c r="U10" s="45"/>
      <c r="V10" s="45"/>
      <c r="W10" s="45">
        <f>データ!Q6</f>
        <v>100</v>
      </c>
      <c r="X10" s="45"/>
      <c r="Y10" s="45"/>
      <c r="Z10" s="45"/>
      <c r="AA10" s="45"/>
      <c r="AB10" s="45"/>
      <c r="AC10" s="45"/>
      <c r="AD10" s="46">
        <f>データ!R6</f>
        <v>3190</v>
      </c>
      <c r="AE10" s="46"/>
      <c r="AF10" s="46"/>
      <c r="AG10" s="46"/>
      <c r="AH10" s="46"/>
      <c r="AI10" s="46"/>
      <c r="AJ10" s="46"/>
      <c r="AK10" s="2"/>
      <c r="AL10" s="46">
        <f>データ!V6</f>
        <v>10621</v>
      </c>
      <c r="AM10" s="46"/>
      <c r="AN10" s="46"/>
      <c r="AO10" s="46"/>
      <c r="AP10" s="46"/>
      <c r="AQ10" s="46"/>
      <c r="AR10" s="46"/>
      <c r="AS10" s="46"/>
      <c r="AT10" s="45">
        <f>データ!W6</f>
        <v>4.8</v>
      </c>
      <c r="AU10" s="45"/>
      <c r="AV10" s="45"/>
      <c r="AW10" s="45"/>
      <c r="AX10" s="45"/>
      <c r="AY10" s="45"/>
      <c r="AZ10" s="45"/>
      <c r="BA10" s="45"/>
      <c r="BB10" s="45">
        <f>データ!X6</f>
        <v>2212.71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44</v>
      </c>
      <c r="O86" s="12" t="str">
        <f>データ!EO6</f>
        <v>【0.02】</v>
      </c>
    </row>
  </sheetData>
  <sheetProtection algorithmName="SHA-512" hashValue="wAA80kwBbqhwTc/SiHgV+5tlYQ5lKKMIJh5IlqF6miRl/P8fpifKPxTBvBlKScmwKTuFSSpjWro1yE2rDvb4Sg==" saltValue="0gZAMrvlkK9NEzD+B/tI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242012</v>
      </c>
      <c r="D6" s="19">
        <f t="shared" si="3"/>
        <v>47</v>
      </c>
      <c r="E6" s="19">
        <f t="shared" si="3"/>
        <v>17</v>
      </c>
      <c r="F6" s="19">
        <f t="shared" si="3"/>
        <v>5</v>
      </c>
      <c r="G6" s="19">
        <f t="shared" si="3"/>
        <v>0</v>
      </c>
      <c r="H6" s="19" t="str">
        <f t="shared" si="3"/>
        <v>三重県　津市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3.91</v>
      </c>
      <c r="Q6" s="20">
        <f t="shared" si="3"/>
        <v>100</v>
      </c>
      <c r="R6" s="20">
        <f t="shared" si="3"/>
        <v>3190</v>
      </c>
      <c r="S6" s="20">
        <f t="shared" si="3"/>
        <v>272645</v>
      </c>
      <c r="T6" s="20">
        <f t="shared" si="3"/>
        <v>711.18</v>
      </c>
      <c r="U6" s="20">
        <f t="shared" si="3"/>
        <v>383.37</v>
      </c>
      <c r="V6" s="20">
        <f t="shared" si="3"/>
        <v>10621</v>
      </c>
      <c r="W6" s="20">
        <f t="shared" si="3"/>
        <v>4.8</v>
      </c>
      <c r="X6" s="20">
        <f t="shared" si="3"/>
        <v>2212.71</v>
      </c>
      <c r="Y6" s="21">
        <f>IF(Y7="",NA(),Y7)</f>
        <v>83.02</v>
      </c>
      <c r="Z6" s="21">
        <f t="shared" ref="Z6:AH6" si="4">IF(Z7="",NA(),Z7)</f>
        <v>84.37</v>
      </c>
      <c r="AA6" s="21">
        <f t="shared" si="4"/>
        <v>84.39</v>
      </c>
      <c r="AB6" s="21">
        <f t="shared" si="4"/>
        <v>82.9</v>
      </c>
      <c r="AC6" s="21">
        <f t="shared" si="4"/>
        <v>81.77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63.56</v>
      </c>
      <c r="BG6" s="21">
        <f t="shared" ref="BG6:BO6" si="7">IF(BG7="",NA(),BG7)</f>
        <v>3.37</v>
      </c>
      <c r="BH6" s="21">
        <f t="shared" si="7"/>
        <v>6.19</v>
      </c>
      <c r="BI6" s="21">
        <f t="shared" si="7"/>
        <v>6.17</v>
      </c>
      <c r="BJ6" s="21">
        <f t="shared" si="7"/>
        <v>15.92</v>
      </c>
      <c r="BK6" s="21">
        <f t="shared" si="7"/>
        <v>789.46</v>
      </c>
      <c r="BL6" s="21">
        <f t="shared" si="7"/>
        <v>826.83</v>
      </c>
      <c r="BM6" s="21">
        <f t="shared" si="7"/>
        <v>867.83</v>
      </c>
      <c r="BN6" s="21">
        <f t="shared" si="7"/>
        <v>791.76</v>
      </c>
      <c r="BO6" s="21">
        <f t="shared" si="7"/>
        <v>718.49</v>
      </c>
      <c r="BP6" s="20" t="str">
        <f>IF(BP7="","",IF(BP7="-","【-】","【"&amp;SUBSTITUTE(TEXT(BP7,"#,##0.00"),"-","△")&amp;"】"))</f>
        <v>【809.19】</v>
      </c>
      <c r="BQ6" s="21">
        <f>IF(BQ7="",NA(),BQ7)</f>
        <v>52.18</v>
      </c>
      <c r="BR6" s="21">
        <f t="shared" ref="BR6:BZ6" si="8">IF(BR7="",NA(),BR7)</f>
        <v>48.19</v>
      </c>
      <c r="BS6" s="21">
        <f t="shared" si="8"/>
        <v>42.96</v>
      </c>
      <c r="BT6" s="21">
        <f t="shared" si="8"/>
        <v>45.63</v>
      </c>
      <c r="BU6" s="21">
        <f t="shared" si="8"/>
        <v>43.44</v>
      </c>
      <c r="BV6" s="21">
        <f t="shared" si="8"/>
        <v>57.77</v>
      </c>
      <c r="BW6" s="21">
        <f t="shared" si="8"/>
        <v>57.31</v>
      </c>
      <c r="BX6" s="21">
        <f t="shared" si="8"/>
        <v>57.08</v>
      </c>
      <c r="BY6" s="21">
        <f t="shared" si="8"/>
        <v>56.26</v>
      </c>
      <c r="BZ6" s="21">
        <f t="shared" si="8"/>
        <v>61.82</v>
      </c>
      <c r="CA6" s="20" t="str">
        <f>IF(CA7="","",IF(CA7="-","【-】","【"&amp;SUBSTITUTE(TEXT(CA7,"#,##0.00"),"-","△")&amp;"】"))</f>
        <v>【57.02】</v>
      </c>
      <c r="CB6" s="21">
        <f>IF(CB7="",NA(),CB7)</f>
        <v>251.86</v>
      </c>
      <c r="CC6" s="21">
        <f t="shared" ref="CC6:CK6" si="9">IF(CC7="",NA(),CC7)</f>
        <v>265.02</v>
      </c>
      <c r="CD6" s="21">
        <f t="shared" si="9"/>
        <v>314.58999999999997</v>
      </c>
      <c r="CE6" s="21">
        <f t="shared" si="9"/>
        <v>285.86</v>
      </c>
      <c r="CF6" s="21">
        <f t="shared" si="9"/>
        <v>296.93</v>
      </c>
      <c r="CG6" s="21">
        <f t="shared" si="9"/>
        <v>274.35000000000002</v>
      </c>
      <c r="CH6" s="21">
        <f t="shared" si="9"/>
        <v>273.52</v>
      </c>
      <c r="CI6" s="21">
        <f t="shared" si="9"/>
        <v>274.99</v>
      </c>
      <c r="CJ6" s="21">
        <f t="shared" si="9"/>
        <v>282.08999999999997</v>
      </c>
      <c r="CK6" s="21">
        <f t="shared" si="9"/>
        <v>246.9</v>
      </c>
      <c r="CL6" s="20" t="str">
        <f>IF(CL7="","",IF(CL7="-","【-】","【"&amp;SUBSTITUTE(TEXT(CL7,"#,##0.00"),"-","△")&amp;"】"))</f>
        <v>【273.68】</v>
      </c>
      <c r="CM6" s="21">
        <f>IF(CM7="",NA(),CM7)</f>
        <v>62.28</v>
      </c>
      <c r="CN6" s="21">
        <f t="shared" ref="CN6:CV6" si="10">IF(CN7="",NA(),CN7)</f>
        <v>64.650000000000006</v>
      </c>
      <c r="CO6" s="21">
        <f t="shared" si="10"/>
        <v>61.74</v>
      </c>
      <c r="CP6" s="21">
        <f t="shared" si="10"/>
        <v>73.36</v>
      </c>
      <c r="CQ6" s="21">
        <f t="shared" si="10"/>
        <v>64.34</v>
      </c>
      <c r="CR6" s="21">
        <f t="shared" si="10"/>
        <v>50.68</v>
      </c>
      <c r="CS6" s="21">
        <f t="shared" si="10"/>
        <v>50.14</v>
      </c>
      <c r="CT6" s="21">
        <f t="shared" si="10"/>
        <v>54.83</v>
      </c>
      <c r="CU6" s="21">
        <f t="shared" si="10"/>
        <v>66.53</v>
      </c>
      <c r="CV6" s="21">
        <f t="shared" si="10"/>
        <v>52.9</v>
      </c>
      <c r="CW6" s="20" t="str">
        <f>IF(CW7="","",IF(CW7="-","【-】","【"&amp;SUBSTITUTE(TEXT(CW7,"#,##0.00"),"-","△")&amp;"】"))</f>
        <v>【52.55】</v>
      </c>
      <c r="CX6" s="21">
        <f>IF(CX7="",NA(),CX7)</f>
        <v>92.87</v>
      </c>
      <c r="CY6" s="21">
        <f t="shared" ref="CY6:DG6" si="11">IF(CY7="",NA(),CY7)</f>
        <v>93.47</v>
      </c>
      <c r="CZ6" s="21">
        <f t="shared" si="11"/>
        <v>93.48</v>
      </c>
      <c r="DA6" s="21">
        <f t="shared" si="11"/>
        <v>93.48</v>
      </c>
      <c r="DB6" s="21">
        <f t="shared" si="11"/>
        <v>93.48</v>
      </c>
      <c r="DC6" s="21">
        <f t="shared" si="11"/>
        <v>84.86</v>
      </c>
      <c r="DD6" s="21">
        <f t="shared" si="11"/>
        <v>84.98</v>
      </c>
      <c r="DE6" s="21">
        <f t="shared" si="11"/>
        <v>84.7</v>
      </c>
      <c r="DF6" s="21">
        <f t="shared" si="11"/>
        <v>84.67</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0.01</v>
      </c>
      <c r="EO6" s="20" t="str">
        <f>IF(EO7="","",IF(EO7="-","【-】","【"&amp;SUBSTITUTE(TEXT(EO7,"#,##0.00"),"-","△")&amp;"】"))</f>
        <v>【0.02】</v>
      </c>
    </row>
    <row r="7" spans="1:145" s="22" customFormat="1" x14ac:dyDescent="0.15">
      <c r="A7" s="14"/>
      <c r="B7" s="23">
        <v>2022</v>
      </c>
      <c r="C7" s="23">
        <v>242012</v>
      </c>
      <c r="D7" s="23">
        <v>47</v>
      </c>
      <c r="E7" s="23">
        <v>17</v>
      </c>
      <c r="F7" s="23">
        <v>5</v>
      </c>
      <c r="G7" s="23">
        <v>0</v>
      </c>
      <c r="H7" s="23" t="s">
        <v>98</v>
      </c>
      <c r="I7" s="23" t="s">
        <v>99</v>
      </c>
      <c r="J7" s="23" t="s">
        <v>100</v>
      </c>
      <c r="K7" s="23" t="s">
        <v>101</v>
      </c>
      <c r="L7" s="23" t="s">
        <v>102</v>
      </c>
      <c r="M7" s="23" t="s">
        <v>103</v>
      </c>
      <c r="N7" s="24" t="s">
        <v>104</v>
      </c>
      <c r="O7" s="24" t="s">
        <v>105</v>
      </c>
      <c r="P7" s="24">
        <v>3.91</v>
      </c>
      <c r="Q7" s="24">
        <v>100</v>
      </c>
      <c r="R7" s="24">
        <v>3190</v>
      </c>
      <c r="S7" s="24">
        <v>272645</v>
      </c>
      <c r="T7" s="24">
        <v>711.18</v>
      </c>
      <c r="U7" s="24">
        <v>383.37</v>
      </c>
      <c r="V7" s="24">
        <v>10621</v>
      </c>
      <c r="W7" s="24">
        <v>4.8</v>
      </c>
      <c r="X7" s="24">
        <v>2212.71</v>
      </c>
      <c r="Y7" s="24">
        <v>83.02</v>
      </c>
      <c r="Z7" s="24">
        <v>84.37</v>
      </c>
      <c r="AA7" s="24">
        <v>84.39</v>
      </c>
      <c r="AB7" s="24">
        <v>82.9</v>
      </c>
      <c r="AC7" s="24">
        <v>81.77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63.56</v>
      </c>
      <c r="BG7" s="24">
        <v>3.37</v>
      </c>
      <c r="BH7" s="24">
        <v>6.19</v>
      </c>
      <c r="BI7" s="24">
        <v>6.17</v>
      </c>
      <c r="BJ7" s="24">
        <v>15.92</v>
      </c>
      <c r="BK7" s="24">
        <v>789.46</v>
      </c>
      <c r="BL7" s="24">
        <v>826.83</v>
      </c>
      <c r="BM7" s="24">
        <v>867.83</v>
      </c>
      <c r="BN7" s="24">
        <v>791.76</v>
      </c>
      <c r="BO7" s="24">
        <v>718.49</v>
      </c>
      <c r="BP7" s="24">
        <v>809.19</v>
      </c>
      <c r="BQ7" s="24">
        <v>52.18</v>
      </c>
      <c r="BR7" s="24">
        <v>48.19</v>
      </c>
      <c r="BS7" s="24">
        <v>42.96</v>
      </c>
      <c r="BT7" s="24">
        <v>45.63</v>
      </c>
      <c r="BU7" s="24">
        <v>43.44</v>
      </c>
      <c r="BV7" s="24">
        <v>57.77</v>
      </c>
      <c r="BW7" s="24">
        <v>57.31</v>
      </c>
      <c r="BX7" s="24">
        <v>57.08</v>
      </c>
      <c r="BY7" s="24">
        <v>56.26</v>
      </c>
      <c r="BZ7" s="24">
        <v>61.82</v>
      </c>
      <c r="CA7" s="24">
        <v>57.02</v>
      </c>
      <c r="CB7" s="24">
        <v>251.86</v>
      </c>
      <c r="CC7" s="24">
        <v>265.02</v>
      </c>
      <c r="CD7" s="24">
        <v>314.58999999999997</v>
      </c>
      <c r="CE7" s="24">
        <v>285.86</v>
      </c>
      <c r="CF7" s="24">
        <v>296.93</v>
      </c>
      <c r="CG7" s="24">
        <v>274.35000000000002</v>
      </c>
      <c r="CH7" s="24">
        <v>273.52</v>
      </c>
      <c r="CI7" s="24">
        <v>274.99</v>
      </c>
      <c r="CJ7" s="24">
        <v>282.08999999999997</v>
      </c>
      <c r="CK7" s="24">
        <v>246.9</v>
      </c>
      <c r="CL7" s="24">
        <v>273.68</v>
      </c>
      <c r="CM7" s="24">
        <v>62.28</v>
      </c>
      <c r="CN7" s="24">
        <v>64.650000000000006</v>
      </c>
      <c r="CO7" s="24">
        <v>61.74</v>
      </c>
      <c r="CP7" s="24">
        <v>73.36</v>
      </c>
      <c r="CQ7" s="24">
        <v>64.34</v>
      </c>
      <c r="CR7" s="24">
        <v>50.68</v>
      </c>
      <c r="CS7" s="24">
        <v>50.14</v>
      </c>
      <c r="CT7" s="24">
        <v>54.83</v>
      </c>
      <c r="CU7" s="24">
        <v>66.53</v>
      </c>
      <c r="CV7" s="24">
        <v>52.9</v>
      </c>
      <c r="CW7" s="24">
        <v>52.55</v>
      </c>
      <c r="CX7" s="24">
        <v>92.87</v>
      </c>
      <c r="CY7" s="24">
        <v>93.47</v>
      </c>
      <c r="CZ7" s="24">
        <v>93.48</v>
      </c>
      <c r="DA7" s="24">
        <v>93.48</v>
      </c>
      <c r="DB7" s="24">
        <v>93.48</v>
      </c>
      <c r="DC7" s="24">
        <v>84.86</v>
      </c>
      <c r="DD7" s="24">
        <v>84.98</v>
      </c>
      <c r="DE7" s="24">
        <v>84.7</v>
      </c>
      <c r="DF7" s="24">
        <v>84.67</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