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d2876\Desktop\HP\財務書類\"/>
    </mc:Choice>
  </mc:AlternateContent>
  <bookViews>
    <workbookView xWindow="0" yWindow="0" windowWidth="27360" windowHeight="11505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未収金の明細" sheetId="4" r:id="rId6"/>
    <sheet name="1.(1)⑦長期延滞債権の明細" sheetId="5" r:id="rId7"/>
    <sheet name="1.(2)①地方債等（借入先別）の明細" sheetId="6" r:id="rId8"/>
    <sheet name="1.(2)②地方債等（利率別）の明細" sheetId="7" r:id="rId9"/>
    <sheet name="1.(2)③地方債等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  <sheet name="貸借対照表(BS)" sheetId="14" state="hidden" r:id="rId17"/>
    <sheet name="行政コスト計算書(PL)" sheetId="15" state="hidden" r:id="rId18"/>
    <sheet name="純資産変動計算書(NW)" sheetId="16" state="hidden" r:id="rId19"/>
    <sheet name="資金収支計算書(CF)" sheetId="17" state="hidden" r:id="rId20"/>
    <sheet name="チェック" sheetId="18" state="hidden" r:id="rId21"/>
  </sheet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  <definedName name="_xlnm.Print_Titles" localSheetId="13">'3.(1)財源の明細'!$4:$5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8" l="1"/>
  <c r="F33" i="18"/>
  <c r="F30" i="18" l="1"/>
  <c r="G4" i="18" l="1"/>
  <c r="G40" i="18" l="1"/>
  <c r="F40" i="18"/>
  <c r="G38" i="18"/>
  <c r="G37" i="18"/>
  <c r="F38" i="18"/>
  <c r="F37" i="18"/>
  <c r="H37" i="18" l="1"/>
  <c r="H38" i="18"/>
  <c r="H40" i="18"/>
  <c r="G32" i="18"/>
  <c r="F32" i="18"/>
  <c r="G31" i="18"/>
  <c r="F31" i="18"/>
  <c r="H31" i="18" l="1"/>
  <c r="H32" i="18"/>
  <c r="H33" i="18"/>
  <c r="G27" i="18"/>
  <c r="F29" i="18" l="1"/>
  <c r="F3" i="18" l="1"/>
  <c r="F2" i="18" l="1"/>
  <c r="G3" i="18"/>
  <c r="G2" i="18"/>
  <c r="H2" i="18" l="1"/>
  <c r="H3" i="18"/>
  <c r="G18" i="18" l="1"/>
  <c r="G6" i="18"/>
  <c r="G14" i="18" l="1"/>
  <c r="G12" i="18" l="1"/>
  <c r="G11" i="18"/>
  <c r="G34" i="18" l="1"/>
  <c r="F34" i="18"/>
  <c r="G30" i="18"/>
  <c r="G29" i="18"/>
  <c r="G28" i="18"/>
  <c r="G26" i="18"/>
  <c r="G25" i="18"/>
  <c r="G24" i="18"/>
  <c r="G23" i="18"/>
  <c r="G22" i="18"/>
  <c r="F22" i="18"/>
  <c r="F23" i="18"/>
  <c r="F24" i="18"/>
  <c r="F25" i="18"/>
  <c r="F26" i="18"/>
  <c r="F27" i="18"/>
  <c r="G20" i="18"/>
  <c r="G19" i="18"/>
  <c r="F20" i="18"/>
  <c r="F19" i="18"/>
  <c r="F18" i="18"/>
  <c r="G17" i="18"/>
  <c r="G16" i="18"/>
  <c r="G10" i="18"/>
  <c r="G9" i="18"/>
  <c r="G8" i="18"/>
  <c r="G7" i="18"/>
  <c r="G5" i="18"/>
  <c r="F6" i="18"/>
  <c r="F5" i="18"/>
  <c r="H24" i="18" l="1"/>
  <c r="H25" i="18"/>
  <c r="H18" i="18"/>
  <c r="H26" i="18"/>
  <c r="H6" i="18"/>
  <c r="H20" i="18"/>
  <c r="H34" i="18"/>
  <c r="H5" i="18"/>
  <c r="H19" i="18"/>
  <c r="H29" i="18"/>
  <c r="H27" i="18"/>
  <c r="H23" i="18"/>
  <c r="H22" i="18"/>
  <c r="F28" i="18" l="1"/>
  <c r="H28" i="18" s="1"/>
  <c r="H30" i="18" l="1"/>
  <c r="F17" i="18"/>
  <c r="F16" i="18" l="1"/>
  <c r="H16" i="18" s="1"/>
  <c r="H17" i="18"/>
  <c r="F11" i="18"/>
  <c r="H11" i="18" s="1"/>
  <c r="F10" i="18"/>
  <c r="H10" i="18" s="1"/>
  <c r="F9" i="18"/>
  <c r="H9" i="18" s="1"/>
  <c r="F14" i="18"/>
  <c r="H14" i="18" s="1"/>
  <c r="F8" i="18"/>
  <c r="H8" i="18" s="1"/>
  <c r="F7" i="18"/>
  <c r="H7" i="18" s="1"/>
  <c r="F4" i="18"/>
  <c r="H4" i="18" s="1"/>
  <c r="F12" i="18" l="1"/>
  <c r="H12" i="18" s="1"/>
</calcChain>
</file>

<file path=xl/sharedStrings.xml><?xml version="1.0" encoding="utf-8"?>
<sst xmlns="http://schemas.openxmlformats.org/spreadsheetml/2006/main" count="1076" uniqueCount="616">
  <si>
    <t>投資及び出資金の明細</t>
  </si>
  <si>
    <t>年度：平成28年度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</si>
  <si>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</si>
  <si>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</si>
  <si>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</si>
  <si>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</si>
  <si>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</si>
  <si>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</si>
  <si>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</si>
  <si>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</si>
  <si>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</si>
  <si>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</si>
  <si>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</si>
  <si>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</si>
  <si>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</si>
  <si>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</si>
  <si>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</si>
  <si>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</si>
  <si>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</si>
  <si>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</si>
  <si>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</si>
  <si>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</si>
  <si>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</si>
  <si>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</si>
  <si>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</si>
  <si>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</si>
  <si>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</si>
  <si>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</si>
  <si>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</si>
  <si>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</si>
  <si>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</si>
  <si>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</si>
  <si>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</si>
  <si>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5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</si>
  <si>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</si>
  <si>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</si>
  <si>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</si>
  <si>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</si>
  <si>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</si>
  <si>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</si>
  <si>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</si>
  <si>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</si>
  <si>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</si>
  <si>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</si>
  <si>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</si>
  <si>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</si>
  <si>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</si>
  <si>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</si>
  <si>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</si>
  <si>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</si>
  <si>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</si>
  <si>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</si>
  <si>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</si>
  <si>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</si>
  <si>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</si>
  <si>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</si>
  <si>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</si>
  <si>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</si>
  <si>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</si>
  <si>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</si>
  <si>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</si>
  <si>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</si>
  <si>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</si>
  <si>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</si>
  <si>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</si>
  <si>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</si>
  <si>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</si>
  <si>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</si>
  <si>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</si>
  <si>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</si>
  <si>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</si>
  <si>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</si>
  <si>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</si>
  <si>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</si>
  <si>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</si>
  <si>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</si>
  <si>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</si>
  <si>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</si>
  <si>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</si>
  <si>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</si>
  <si>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</si>
  <si>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</si>
  <si>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</si>
  <si>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</si>
  <si>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</si>
  <si>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</si>
  <si>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</si>
  <si>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</si>
  <si>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</si>
  <si>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</si>
  <si>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</si>
  <si>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</si>
  <si>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</si>
  <si>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</si>
  <si>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</si>
  <si>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</si>
  <si>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</si>
  <si>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</si>
  <si>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</si>
  <si>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</si>
  <si>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</si>
  <si>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</si>
  <si>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</si>
  <si>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</si>
  <si>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</si>
  <si>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</si>
  <si>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</si>
  <si>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</si>
  <si>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</si>
  <si>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</si>
  <si>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</si>
  <si>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</si>
  <si>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</si>
  <si>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2"/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</si>
  <si>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</si>
  <si>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</si>
  <si>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</si>
  <si>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</si>
  <si>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</si>
  <si>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</si>
  <si>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</si>
  <si>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</si>
  <si>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【様式第1号】</t>
  </si>
  <si>
    <t>（平成29年3月31日現在）</t>
  </si>
  <si>
    <t>科目名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</si>
  <si>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</si>
  <si>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</si>
  <si>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</si>
  <si>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</si>
  <si>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</si>
  <si>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</si>
  <si>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</si>
  <si>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</si>
  <si>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</si>
  <si>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</si>
  <si>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</si>
  <si>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</si>
  <si>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</si>
  <si>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</si>
  <si>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</si>
  <si>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</si>
  <si>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</si>
  <si>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</si>
  <si>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</si>
  <si>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</si>
  <si>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</si>
  <si>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</si>
  <si>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</si>
  <si>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</si>
  <si>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</si>
  <si>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</si>
  <si>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</si>
  <si>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</si>
  <si>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</si>
  <si>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</si>
  <si>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</si>
  <si>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</si>
  <si>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</si>
  <si>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</si>
  <si>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</si>
  <si>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</si>
  <si>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</si>
  <si>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</si>
  <si>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</si>
  <si>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</si>
  <si>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</si>
  <si>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</si>
  <si>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</si>
  <si>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</si>
  <si>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</si>
  <si>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</si>
  <si>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</si>
  <si>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</si>
  <si>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</si>
  <si>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</si>
  <si>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</si>
  <si>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</si>
  <si>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</si>
  <si>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</si>
  <si>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</si>
  <si>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</si>
  <si>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</si>
  <si>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</si>
  <si>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</si>
  <si>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</si>
  <si>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</si>
  <si>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</si>
  <si>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</si>
  <si>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</si>
  <si>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</si>
  <si>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</si>
  <si>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</si>
  <si>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</si>
  <si>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</si>
  <si>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</si>
  <si>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</si>
  <si>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</si>
  <si>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</si>
  <si>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</si>
  <si>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</si>
  <si>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</si>
  <si>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</si>
  <si>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</si>
  <si>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</si>
  <si>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</si>
  <si>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</si>
  <si>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</si>
  <si>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</si>
  <si>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</si>
  <si>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</si>
  <si>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</si>
  <si>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</si>
  <si>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</si>
  <si>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</si>
  <si>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</si>
  <si>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</si>
  <si>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</si>
  <si>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</si>
  <si>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</si>
  <si>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</si>
  <si>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</si>
  <si>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</si>
  <si>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</si>
  <si>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</si>
  <si>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</si>
  <si>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</si>
  <si>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</si>
  <si>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</si>
  <si>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</si>
  <si>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</si>
  <si>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</si>
  <si>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</si>
  <si>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</si>
  <si>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</si>
  <si>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</si>
  <si>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</si>
  <si>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</si>
  <si>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</si>
  <si>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</si>
  <si>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</si>
  <si>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</si>
  <si>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</si>
  <si>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</si>
  <si>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</si>
  <si>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</si>
  <si>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</si>
  <si>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</si>
  <si>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</si>
  <si>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</si>
  <si>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</si>
  <si>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</si>
  <si>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</si>
  <si>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</si>
  <si>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</si>
  <si>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</si>
  <si>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</si>
  <si>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</si>
  <si>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</si>
  <si>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</si>
  <si>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</si>
  <si>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</si>
  <si>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</si>
  <si>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</si>
  <si>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</si>
  <si>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</si>
  <si>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</si>
  <si>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</si>
  <si>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</si>
  <si>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</si>
  <si>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</si>
  <si>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</si>
  <si>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</si>
  <si>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</si>
  <si>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財務活動収入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</si>
  <si>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</si>
  <si>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</si>
  <si>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</si>
  <si>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</si>
  <si>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</si>
  <si>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</si>
  <si>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</si>
  <si>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</si>
  <si>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１．貸借対照表の内容に関する明細</t>
    <rPh sb="2" eb="7">
      <t>タイシャクタイショウヒョウ</t>
    </rPh>
    <rPh sb="8" eb="10">
      <t>ナイヨウ</t>
    </rPh>
    <rPh sb="11" eb="12">
      <t>カン</t>
    </rPh>
    <rPh sb="14" eb="16">
      <t>メイサイ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</si>
  <si>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</si>
  <si>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>科目</t>
    <rPh sb="0" eb="2">
      <t>カモク</t>
    </rPh>
    <phoneticPr fontId="5"/>
  </si>
  <si>
    <t>附属明細書金額</t>
    <rPh sb="0" eb="5">
      <t>フゾクメイサイショ</t>
    </rPh>
    <rPh sb="5" eb="7">
      <t>キンガク</t>
    </rPh>
    <phoneticPr fontId="5"/>
  </si>
  <si>
    <t>財務諸表金額</t>
    <rPh sb="0" eb="4">
      <t>ザイムショヒョウ</t>
    </rPh>
    <rPh sb="4" eb="6">
      <t>キンガク</t>
    </rPh>
    <phoneticPr fontId="5"/>
  </si>
  <si>
    <t>チェック</t>
    <phoneticPr fontId="5"/>
  </si>
  <si>
    <t>明細書名称</t>
    <rPh sb="0" eb="3">
      <t>メイサイショ</t>
    </rPh>
    <rPh sb="3" eb="5">
      <t>メイショウ</t>
    </rPh>
    <phoneticPr fontId="5"/>
  </si>
  <si>
    <t>③</t>
    <phoneticPr fontId="5"/>
  </si>
  <si>
    <t>①</t>
    <phoneticPr fontId="5"/>
  </si>
  <si>
    <t>②</t>
    <phoneticPr fontId="5"/>
  </si>
  <si>
    <t>④</t>
    <phoneticPr fontId="5"/>
  </si>
  <si>
    <t>⑤</t>
    <phoneticPr fontId="5"/>
  </si>
  <si>
    <t>有形固定資産の明細</t>
    <rPh sb="0" eb="6">
      <t>ユウケイコテイシサン</t>
    </rPh>
    <rPh sb="7" eb="9">
      <t>メイサイ</t>
    </rPh>
    <phoneticPr fontId="5"/>
  </si>
  <si>
    <t>有形固定資産の行政目的別明細</t>
    <rPh sb="0" eb="6">
      <t>ユウケイコテイシサン</t>
    </rPh>
    <rPh sb="7" eb="9">
      <t>ギョウセイ</t>
    </rPh>
    <rPh sb="9" eb="11">
      <t>モクテキ</t>
    </rPh>
    <rPh sb="11" eb="12">
      <t>ベツ</t>
    </rPh>
    <rPh sb="12" eb="14">
      <t>メイサイ</t>
    </rPh>
    <phoneticPr fontId="5"/>
  </si>
  <si>
    <t>投資及び出資金の明細</t>
    <phoneticPr fontId="5"/>
  </si>
  <si>
    <t>財政調整基金</t>
    <rPh sb="0" eb="6">
      <t>ザイセイチョウセイキキン</t>
    </rPh>
    <phoneticPr fontId="5"/>
  </si>
  <si>
    <t>減債基金</t>
    <rPh sb="0" eb="4">
      <t>ゲンサイキキン</t>
    </rPh>
    <phoneticPr fontId="5"/>
  </si>
  <si>
    <t>その他</t>
    <rPh sb="2" eb="3">
      <t>タ</t>
    </rPh>
    <phoneticPr fontId="5"/>
  </si>
  <si>
    <t>貸付金の明細</t>
    <rPh sb="0" eb="2">
      <t>カシツケ</t>
    </rPh>
    <rPh sb="2" eb="3">
      <t>キン</t>
    </rPh>
    <rPh sb="4" eb="6">
      <t>メイサイ</t>
    </rPh>
    <phoneticPr fontId="5"/>
  </si>
  <si>
    <t>長期貸付金</t>
    <rPh sb="0" eb="5">
      <t>チョウキカシツケキン</t>
    </rPh>
    <phoneticPr fontId="5"/>
  </si>
  <si>
    <t>短期貸付金</t>
    <rPh sb="0" eb="5">
      <t>タンキカシツケキン</t>
    </rPh>
    <phoneticPr fontId="5"/>
  </si>
  <si>
    <t>⑥</t>
    <phoneticPr fontId="5"/>
  </si>
  <si>
    <t>未収金</t>
    <rPh sb="0" eb="3">
      <t>ミシュウキン</t>
    </rPh>
    <phoneticPr fontId="5"/>
  </si>
  <si>
    <t>⑦</t>
    <phoneticPr fontId="5"/>
  </si>
  <si>
    <t>長期延滞債権</t>
    <rPh sb="0" eb="6">
      <t>チョウキエンタイサイケン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</si>
  <si>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5"/>
  </si>
  <si>
    <t xml:space="preserve"> １年内償還予定地方債</t>
  </si>
  <si>
    <t>地方債</t>
    <rPh sb="0" eb="3">
      <t>チホウサイ</t>
    </rPh>
    <phoneticPr fontId="5"/>
  </si>
  <si>
    <t>②</t>
    <phoneticPr fontId="5"/>
  </si>
  <si>
    <t>地方債、 １年内償還予定地方債</t>
    <rPh sb="0" eb="3">
      <t>チホウサイ</t>
    </rPh>
    <phoneticPr fontId="5"/>
  </si>
  <si>
    <t>④</t>
    <phoneticPr fontId="5"/>
  </si>
  <si>
    <t>ー</t>
  </si>
  <si>
    <t>ー</t>
    <phoneticPr fontId="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</si>
  <si>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</si>
  <si>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（１）補助金等の明細</t>
    <rPh sb="3" eb="6">
      <t>ホジョキン</t>
    </rPh>
    <rPh sb="6" eb="7">
      <t>トウ</t>
    </rPh>
    <rPh sb="8" eb="10">
      <t>メイサイ</t>
    </rPh>
    <phoneticPr fontId="5"/>
  </si>
  <si>
    <t>補助金等</t>
    <rPh sb="0" eb="3">
      <t>ホジョキン</t>
    </rPh>
    <rPh sb="3" eb="4">
      <t>トウ</t>
    </rPh>
    <phoneticPr fontId="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</si>
  <si>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</si>
  <si>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（１）財源の明細</t>
    <rPh sb="3" eb="5">
      <t>ザイゲン</t>
    </rPh>
    <rPh sb="6" eb="8">
      <t>メイサイ</t>
    </rPh>
    <phoneticPr fontId="5"/>
  </si>
  <si>
    <t>（２）財源情報の明細</t>
    <rPh sb="3" eb="5">
      <t>ザイゲン</t>
    </rPh>
    <rPh sb="5" eb="7">
      <t>ジョウホウ</t>
    </rPh>
    <rPh sb="8" eb="10">
      <t>メイサイ</t>
    </rPh>
    <phoneticPr fontId="5"/>
  </si>
  <si>
    <t>税収等</t>
    <rPh sb="0" eb="2">
      <t>ゼイシュウ</t>
    </rPh>
    <rPh sb="2" eb="3">
      <t>トウ</t>
    </rPh>
    <phoneticPr fontId="5"/>
  </si>
  <si>
    <t>国県等補助金</t>
    <phoneticPr fontId="5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</si>
  <si>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5"/>
  </si>
  <si>
    <t>（１）資金の明細</t>
    <rPh sb="3" eb="5">
      <t>シキン</t>
    </rPh>
    <rPh sb="6" eb="8">
      <t>メイサイ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</si>
  <si>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</si>
  <si>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</si>
  <si>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</si>
  <si>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</si>
  <si>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</si>
  <si>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</si>
  <si>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</si>
  <si>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</si>
  <si>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</si>
  <si>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</si>
  <si>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その他</t>
    <rPh sb="2" eb="3">
      <t>タ</t>
    </rPh>
    <phoneticPr fontId="5"/>
  </si>
  <si>
    <t>国庫支出金</t>
    <rPh sb="0" eb="5">
      <t>コッコシシュツキン</t>
    </rPh>
    <phoneticPr fontId="5"/>
  </si>
  <si>
    <t>県支出金</t>
    <rPh sb="0" eb="4">
      <t>ケンシシュツキン</t>
    </rPh>
    <phoneticPr fontId="5"/>
  </si>
  <si>
    <t>⑤</t>
    <phoneticPr fontId="5"/>
  </si>
  <si>
    <t>貸付金の明細、長期延滞債権の明細の合計</t>
    <rPh sb="0" eb="2">
      <t>カシツケ</t>
    </rPh>
    <rPh sb="2" eb="3">
      <t>キン</t>
    </rPh>
    <rPh sb="4" eb="6">
      <t>メイサイ</t>
    </rPh>
    <rPh sb="17" eb="19">
      <t>ゴウケイ</t>
    </rPh>
    <phoneticPr fontId="5"/>
  </si>
  <si>
    <t>貸付金の明細、未収金の明細の合計</t>
    <rPh sb="0" eb="2">
      <t>カシツケ</t>
    </rPh>
    <rPh sb="2" eb="3">
      <t>キン</t>
    </rPh>
    <rPh sb="4" eb="6">
      <t>メイサイ</t>
    </rPh>
    <rPh sb="7" eb="10">
      <t>ミシュウキン</t>
    </rPh>
    <rPh sb="14" eb="16">
      <t>ゴウケイ</t>
    </rPh>
    <phoneticPr fontId="5"/>
  </si>
  <si>
    <t>徴収不能引当金（流動資産）</t>
    <rPh sb="8" eb="10">
      <t>リュウドウ</t>
    </rPh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</si>
  <si>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</si>
  <si>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資本的_x000D_補助金</t>
    <phoneticPr fontId="5"/>
  </si>
  <si>
    <t>経常的_x000D_補助金</t>
    <phoneticPr fontId="5"/>
  </si>
  <si>
    <t xml:space="preserve">    公共施設等整備費支出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</si>
  <si>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</si>
  <si>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</si>
  <si>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</si>
  <si>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</si>
  <si>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</si>
  <si>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</si>
  <si>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</si>
  <si>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</si>
  <si>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</si>
  <si>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</si>
  <si>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</si>
  <si>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</si>
  <si>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</si>
  <si>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</si>
  <si>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</si>
  <si>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</si>
  <si>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</si>
  <si>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</si>
  <si>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</si>
  <si>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</si>
  <si>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</si>
  <si>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</si>
  <si>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</si>
  <si>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</si>
  <si>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</si>
  <si>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</si>
  <si>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</si>
  <si>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</si>
  <si>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</si>
  <si>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</si>
  <si>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</si>
  <si>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</si>
  <si>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</si>
  <si>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</si>
  <si>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</si>
  <si>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</si>
  <si>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</si>
  <si>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</si>
  <si>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</si>
  <si>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</si>
  <si>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</si>
  <si>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</si>
  <si>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</si>
  <si>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</si>
  <si>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</si>
  <si>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</si>
  <si>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</si>
  <si>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</si>
  <si>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</si>
  <si>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</si>
  <si>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</si>
  <si>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</si>
  <si>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</si>
  <si>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</si>
  <si>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</si>
  <si>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</si>
  <si>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</si>
  <si>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</si>
  <si>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</si>
  <si>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</si>
  <si>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</si>
  <si>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</si>
  <si>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</si>
  <si>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</si>
  <si>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</si>
  <si>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</si>
  <si>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</si>
  <si>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</si>
  <si>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</si>
  <si>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</si>
  <si>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</si>
  <si>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</si>
  <si>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</si>
  <si>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</si>
  <si>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</si>
  <si>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</si>
  <si>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</t>
    <rPh sb="0" eb="6">
      <t>ユウケイコテイシサン</t>
    </rPh>
    <phoneticPr fontId="5"/>
  </si>
  <si>
    <t>財源情報の明細</t>
  </si>
  <si>
    <t>内訳</t>
  </si>
  <si>
    <t>地方債等</t>
  </si>
  <si>
    <t>有形固定資産等の増加</t>
  </si>
  <si>
    <t>貸付金・基金等の増加</t>
  </si>
  <si>
    <t>その他</t>
    <rPh sb="2" eb="3">
      <t>タ</t>
    </rPh>
    <phoneticPr fontId="1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</si>
  <si>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</si>
  <si>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現金預金</t>
    <rPh sb="0" eb="2">
      <t>ゲンキン</t>
    </rPh>
    <rPh sb="2" eb="4">
      <t>ヨキン</t>
    </rPh>
    <phoneticPr fontId="2"/>
  </si>
  <si>
    <t>地方債（CF地方債収入と一致）</t>
    <rPh sb="0" eb="3">
      <t>チホウサイ</t>
    </rPh>
    <rPh sb="6" eb="9">
      <t>チホウサイ</t>
    </rPh>
    <rPh sb="9" eb="11">
      <t>シュウニュウ</t>
    </rPh>
    <rPh sb="12" eb="14">
      <t>イッチ</t>
    </rPh>
    <phoneticPr fontId="5"/>
  </si>
  <si>
    <t>財源内訳チェック</t>
    <rPh sb="0" eb="2">
      <t>ザイゲン</t>
    </rPh>
    <rPh sb="2" eb="4">
      <t>ウチワケ</t>
    </rPh>
    <phoneticPr fontId="5"/>
  </si>
  <si>
    <t>BS</t>
    <phoneticPr fontId="5"/>
  </si>
  <si>
    <t>NW</t>
    <phoneticPr fontId="5"/>
  </si>
  <si>
    <t>固定資産等形成分</t>
    <rPh sb="0" eb="8">
      <t>コテイシサントウケイセイブン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</si>
  <si>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</si>
  <si>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現金預金内訳チェック</t>
    <rPh sb="0" eb="4">
      <t>ゲンキンヨキン</t>
    </rPh>
    <rPh sb="4" eb="6">
      <t>ウチワケ</t>
    </rPh>
    <phoneticPr fontId="5"/>
  </si>
  <si>
    <t>現金預金</t>
    <phoneticPr fontId="5"/>
  </si>
  <si>
    <t>CF</t>
    <phoneticPr fontId="5"/>
  </si>
  <si>
    <t>自治体名：津市</t>
  </si>
  <si>
    <t>株式会社津センターパレス</t>
    <rPh sb="0" eb="4">
      <t>カブシキガイシャ</t>
    </rPh>
    <rPh sb="4" eb="5">
      <t>ツ</t>
    </rPh>
    <phoneticPr fontId="2"/>
  </si>
  <si>
    <t>株式会社伊勢湾ヘリポート</t>
    <rPh sb="0" eb="4">
      <t>カブシキガイシャ</t>
    </rPh>
    <rPh sb="4" eb="7">
      <t>イセワン</t>
    </rPh>
    <phoneticPr fontId="2"/>
  </si>
  <si>
    <t>株式会社津サイエンスプラザ</t>
    <rPh sb="0" eb="4">
      <t>カブシキガイシャ</t>
    </rPh>
    <rPh sb="4" eb="5">
      <t>ツ</t>
    </rPh>
    <phoneticPr fontId="2"/>
  </si>
  <si>
    <t>津駅前都市開発株式会社</t>
    <rPh sb="0" eb="1">
      <t>ツ</t>
    </rPh>
    <rPh sb="1" eb="3">
      <t>エキマエ</t>
    </rPh>
    <rPh sb="3" eb="5">
      <t>トシ</t>
    </rPh>
    <rPh sb="5" eb="7">
      <t>カイハツ</t>
    </rPh>
    <rPh sb="7" eb="11">
      <t>カブシキガイシャ</t>
    </rPh>
    <phoneticPr fontId="2"/>
  </si>
  <si>
    <t>株式会社まちづくり津夢時風</t>
    <rPh sb="0" eb="4">
      <t>カブシキガイシャ</t>
    </rPh>
    <rPh sb="9" eb="10">
      <t>ツ</t>
    </rPh>
    <rPh sb="10" eb="11">
      <t>ユメ</t>
    </rPh>
    <rPh sb="11" eb="12">
      <t>トキ</t>
    </rPh>
    <rPh sb="12" eb="13">
      <t>カゼ</t>
    </rPh>
    <phoneticPr fontId="2"/>
  </si>
  <si>
    <t>青山高原保健休養地管理株式会社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5">
      <t>カブシキガイシャ</t>
    </rPh>
    <phoneticPr fontId="2"/>
  </si>
  <si>
    <t>自治体名：津市</t>
    <rPh sb="5" eb="7">
      <t>ツシ</t>
    </rPh>
    <phoneticPr fontId="5"/>
  </si>
  <si>
    <t>津市土地開発公社</t>
    <rPh sb="0" eb="2">
      <t>ツシ</t>
    </rPh>
    <rPh sb="2" eb="4">
      <t>トチ</t>
    </rPh>
    <rPh sb="4" eb="6">
      <t>カイハツ</t>
    </rPh>
    <rPh sb="6" eb="8">
      <t>コウシャ</t>
    </rPh>
    <phoneticPr fontId="2"/>
  </si>
  <si>
    <t>公益財団法人津市社会教育振興会</t>
    <rPh sb="0" eb="2">
      <t>コウエキ</t>
    </rPh>
    <rPh sb="2" eb="4">
      <t>ザイダン</t>
    </rPh>
    <rPh sb="4" eb="6">
      <t>ホウジン</t>
    </rPh>
    <rPh sb="6" eb="8">
      <t>ツシ</t>
    </rPh>
    <rPh sb="8" eb="10">
      <t>シャカイ</t>
    </rPh>
    <rPh sb="10" eb="12">
      <t>キョウイク</t>
    </rPh>
    <rPh sb="12" eb="13">
      <t>フ</t>
    </rPh>
    <rPh sb="13" eb="14">
      <t>キョウ</t>
    </rPh>
    <rPh sb="14" eb="15">
      <t>カイ</t>
    </rPh>
    <phoneticPr fontId="2"/>
  </si>
  <si>
    <t>社会福祉法人津市社会福祉協議会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キョウギカイ</t>
    </rPh>
    <phoneticPr fontId="2"/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</si>
  <si>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4">
      <t>ジギョウ</t>
    </rPh>
    <rPh sb="14" eb="15">
      <t>ダン</t>
    </rPh>
    <phoneticPr fontId="2"/>
  </si>
  <si>
    <t>株式会社三重県松阪食肉公社</t>
    <rPh sb="0" eb="4">
      <t>カブシキガイシャ</t>
    </rPh>
    <rPh sb="4" eb="7">
      <t>ミエケン</t>
    </rPh>
    <rPh sb="7" eb="9">
      <t>マツサカ</t>
    </rPh>
    <rPh sb="9" eb="11">
      <t>ショクニク</t>
    </rPh>
    <rPh sb="11" eb="13">
      <t>コウシャ</t>
    </rPh>
    <phoneticPr fontId="2"/>
  </si>
  <si>
    <t>伊勢鉄道株式会社</t>
    <rPh sb="0" eb="2">
      <t>イセ</t>
    </rPh>
    <rPh sb="2" eb="4">
      <t>テツドウ</t>
    </rPh>
    <rPh sb="4" eb="8">
      <t>カブシキガイシャ</t>
    </rPh>
    <phoneticPr fontId="2"/>
  </si>
  <si>
    <t>株式会社ＺＴＶ</t>
    <rPh sb="0" eb="4">
      <t>カブシキガイシャ</t>
    </rPh>
    <phoneticPr fontId="2"/>
  </si>
  <si>
    <t>株式会社三重データクラフト</t>
    <rPh sb="0" eb="4">
      <t>カブシキガイシャ</t>
    </rPh>
    <rPh sb="4" eb="6">
      <t>ミエ</t>
    </rPh>
    <phoneticPr fontId="2"/>
  </si>
  <si>
    <t>株式会社マリーナ河芸</t>
    <rPh sb="0" eb="4">
      <t>カブシキガイシャ</t>
    </rPh>
    <rPh sb="8" eb="9">
      <t>カワ</t>
    </rPh>
    <rPh sb="9" eb="10">
      <t>ゲイ</t>
    </rPh>
    <phoneticPr fontId="2"/>
  </si>
  <si>
    <t>美杉の家建設株式会社</t>
    <rPh sb="0" eb="1">
      <t>ミ</t>
    </rPh>
    <rPh sb="1" eb="2">
      <t>スギ</t>
    </rPh>
    <rPh sb="3" eb="4">
      <t>イエ</t>
    </rPh>
    <rPh sb="4" eb="6">
      <t>ケンセツ</t>
    </rPh>
    <rPh sb="6" eb="10">
      <t>カブシキガイシャ</t>
    </rPh>
    <phoneticPr fontId="2"/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</si>
  <si>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2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</si>
  <si>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</si>
  <si>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公益社団法人三重県青果物価格安定基金協会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セイカ</t>
    </rPh>
    <rPh sb="11" eb="13">
      <t>ブッカ</t>
    </rPh>
    <rPh sb="14" eb="16">
      <t>アンテイ</t>
    </rPh>
    <rPh sb="16" eb="18">
      <t>キキン</t>
    </rPh>
    <phoneticPr fontId="2"/>
  </si>
  <si>
    <t>三重県漁業信用基金協会</t>
    <rPh sb="0" eb="3">
      <t>ミエケン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"/>
  </si>
  <si>
    <t>一般社団法人三重県畜産協会</t>
    <rPh sb="0" eb="2">
      <t>イッパン</t>
    </rPh>
    <rPh sb="2" eb="4">
      <t>シャダン</t>
    </rPh>
    <rPh sb="4" eb="6">
      <t>ホウジン</t>
    </rPh>
    <rPh sb="6" eb="9">
      <t>ミエケン</t>
    </rPh>
    <rPh sb="9" eb="11">
      <t>チクサン</t>
    </rPh>
    <rPh sb="11" eb="13">
      <t>キョウカイ</t>
    </rPh>
    <phoneticPr fontId="2"/>
  </si>
  <si>
    <t>公益社団法人三重県私学振興会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シガク</t>
    </rPh>
    <rPh sb="11" eb="12">
      <t>フ</t>
    </rPh>
    <rPh sb="12" eb="13">
      <t>キョウ</t>
    </rPh>
    <rPh sb="13" eb="14">
      <t>カイ</t>
    </rPh>
    <phoneticPr fontId="2"/>
  </si>
  <si>
    <t>中勢森林組合</t>
    <rPh sb="0" eb="1">
      <t>チュウ</t>
    </rPh>
    <rPh sb="1" eb="2">
      <t>セイ</t>
    </rPh>
    <rPh sb="2" eb="4">
      <t>シンリン</t>
    </rPh>
    <rPh sb="4" eb="6">
      <t>クミアイ</t>
    </rPh>
    <phoneticPr fontId="2"/>
  </si>
  <si>
    <t>鈴鹿森林組合</t>
    <rPh sb="0" eb="2">
      <t>スズカ</t>
    </rPh>
    <rPh sb="2" eb="4">
      <t>シンリン</t>
    </rPh>
    <rPh sb="4" eb="6">
      <t>クミアイ</t>
    </rPh>
    <phoneticPr fontId="2"/>
  </si>
  <si>
    <t>有限会社美杉観光開発</t>
    <rPh sb="0" eb="4">
      <t>ユウゲンガイシャ</t>
    </rPh>
    <rPh sb="4" eb="5">
      <t>ミ</t>
    </rPh>
    <rPh sb="5" eb="6">
      <t>スギ</t>
    </rPh>
    <rPh sb="6" eb="8">
      <t>カンコウ</t>
    </rPh>
    <rPh sb="8" eb="10">
      <t>カイハツ</t>
    </rPh>
    <phoneticPr fontId="2"/>
  </si>
  <si>
    <t>地方公共団体金融機構</t>
    <phoneticPr fontId="5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</si>
  <si>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2"/>
  </si>
  <si>
    <t>公益財団法人三重県水産振興事業団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スイサン</t>
    </rPh>
    <rPh sb="11" eb="12">
      <t>フ</t>
    </rPh>
    <rPh sb="12" eb="13">
      <t>キョウ</t>
    </rPh>
    <rPh sb="13" eb="16">
      <t>ジギョウダン</t>
    </rPh>
    <phoneticPr fontId="2"/>
  </si>
  <si>
    <t>公益社団法人三重県緑化推進協会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リョクカ</t>
    </rPh>
    <rPh sb="11" eb="13">
      <t>スイシン</t>
    </rPh>
    <rPh sb="13" eb="15">
      <t>キョウカイ</t>
    </rPh>
    <phoneticPr fontId="2"/>
  </si>
  <si>
    <t>更生保護法人三重県更正保護事業協会</t>
    <rPh sb="0" eb="2">
      <t>コウセイ</t>
    </rPh>
    <rPh sb="2" eb="4">
      <t>ホゴ</t>
    </rPh>
    <rPh sb="4" eb="6">
      <t>ホウジン</t>
    </rPh>
    <rPh sb="6" eb="9">
      <t>ミエケン</t>
    </rPh>
    <rPh sb="9" eb="11">
      <t>コウセイ</t>
    </rPh>
    <rPh sb="11" eb="13">
      <t>ホゴ</t>
    </rPh>
    <rPh sb="13" eb="15">
      <t>ジギョウ</t>
    </rPh>
    <rPh sb="15" eb="17">
      <t>キョウカイ</t>
    </rPh>
    <phoneticPr fontId="2"/>
  </si>
  <si>
    <t>公益財団法人三重県産業支援センター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サンギョウ</t>
    </rPh>
    <rPh sb="11" eb="13">
      <t>シエン</t>
    </rPh>
    <phoneticPr fontId="2"/>
  </si>
  <si>
    <t>公益財団法人三重県農林水産支援センター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ノウリン</t>
    </rPh>
    <rPh sb="11" eb="13">
      <t>スイサン</t>
    </rPh>
    <rPh sb="13" eb="15">
      <t>シエン</t>
    </rPh>
    <phoneticPr fontId="2"/>
  </si>
  <si>
    <t>公益財団法人三重県国際交流財団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コクサイ</t>
    </rPh>
    <rPh sb="11" eb="13">
      <t>コウリュウ</t>
    </rPh>
    <rPh sb="13" eb="15">
      <t>ザイダン</t>
    </rPh>
    <phoneticPr fontId="2"/>
  </si>
  <si>
    <t>公益財団法人暴力追放三重県民センター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0" eb="13">
      <t>ミエケン</t>
    </rPh>
    <rPh sb="13" eb="14">
      <t>ミン</t>
    </rPh>
    <phoneticPr fontId="2"/>
  </si>
  <si>
    <t>一般財団法人三重県環境保全事業団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カンキョウ</t>
    </rPh>
    <rPh sb="11" eb="13">
      <t>ホゼン</t>
    </rPh>
    <rPh sb="13" eb="16">
      <t>ジギョウダン</t>
    </rPh>
    <phoneticPr fontId="2"/>
  </si>
  <si>
    <t>公益財団法人三重県救急医療情報センター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キュウキュウ</t>
    </rPh>
    <rPh sb="11" eb="13">
      <t>イリョウ</t>
    </rPh>
    <rPh sb="13" eb="15">
      <t>ジョウホウ</t>
    </rPh>
    <phoneticPr fontId="2"/>
  </si>
  <si>
    <t>一般財団法人三重県漁業操業安全協会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ギョギョウ</t>
    </rPh>
    <rPh sb="11" eb="13">
      <t>ソウギョウ</t>
    </rPh>
    <rPh sb="13" eb="15">
      <t>アンゼン</t>
    </rPh>
    <rPh sb="15" eb="17">
      <t>キョウカイ</t>
    </rPh>
    <phoneticPr fontId="2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</si>
  <si>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7">
      <t>スナ</t>
    </rPh>
    <rPh sb="7" eb="8">
      <t>ボウ</t>
    </rPh>
    <rPh sb="14" eb="16">
      <t>セイビ</t>
    </rPh>
    <rPh sb="16" eb="18">
      <t>スイシン</t>
    </rPh>
    <rPh sb="18" eb="19">
      <t>キ</t>
    </rPh>
    <phoneticPr fontId="2"/>
  </si>
  <si>
    <t>自治体名：津市</t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</si>
  <si>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</si>
  <si>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rPh sb="0" eb="2">
      <t>ゲンサイ</t>
    </rPh>
    <rPh sb="2" eb="4">
      <t>キキン</t>
    </rPh>
    <phoneticPr fontId="5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</si>
  <si>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</si>
  <si>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</si>
  <si>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国際交流推進基金</t>
    <rPh sb="0" eb="2">
      <t>コクサイ</t>
    </rPh>
    <rPh sb="2" eb="4">
      <t>コウリュウ</t>
    </rPh>
    <rPh sb="4" eb="6">
      <t>スイシン</t>
    </rPh>
    <rPh sb="6" eb="8">
      <t>キキン</t>
    </rPh>
    <phoneticPr fontId="3"/>
  </si>
  <si>
    <t>緑化基金</t>
    <rPh sb="0" eb="2">
      <t>リョッカ</t>
    </rPh>
    <rPh sb="2" eb="4">
      <t>キキン</t>
    </rPh>
    <phoneticPr fontId="3"/>
  </si>
  <si>
    <t>ふるさと振興基金</t>
    <rPh sb="4" eb="6">
      <t>シンコウ</t>
    </rPh>
    <rPh sb="6" eb="8">
      <t>キキン</t>
    </rPh>
    <phoneticPr fontId="3"/>
  </si>
  <si>
    <t>青山高原保健休養地管理基金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3">
      <t>キキン</t>
    </rPh>
    <phoneticPr fontId="3"/>
  </si>
  <si>
    <t>まちづくり振興基金</t>
    <rPh sb="5" eb="7">
      <t>シンコウ</t>
    </rPh>
    <rPh sb="7" eb="9">
      <t>キキン</t>
    </rPh>
    <phoneticPr fontId="3"/>
  </si>
  <si>
    <t>ふるさと津かがやき基金</t>
    <rPh sb="4" eb="5">
      <t>ツ</t>
    </rPh>
    <rPh sb="9" eb="11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</si>
  <si>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</si>
  <si>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環境対策推進基金</t>
    <rPh sb="0" eb="2">
      <t>カンキョウ</t>
    </rPh>
    <rPh sb="2" eb="4">
      <t>タイサク</t>
    </rPh>
    <rPh sb="4" eb="6">
      <t>スイシン</t>
    </rPh>
    <rPh sb="6" eb="8">
      <t>キキン</t>
    </rPh>
    <phoneticPr fontId="3"/>
  </si>
  <si>
    <t>過疎地域振興事業基金</t>
    <rPh sb="0" eb="2">
      <t>カソ</t>
    </rPh>
    <rPh sb="2" eb="4">
      <t>チイキ</t>
    </rPh>
    <rPh sb="4" eb="6">
      <t>シンコウ</t>
    </rPh>
    <rPh sb="6" eb="8">
      <t>ジギョウ</t>
    </rPh>
    <rPh sb="8" eb="10">
      <t>キキン</t>
    </rPh>
    <phoneticPr fontId="3"/>
  </si>
  <si>
    <t>中小企業等資金融資貸付金</t>
  </si>
  <si>
    <t>奨学資金貸付金</t>
  </si>
  <si>
    <t>災害援護資金貸付金</t>
  </si>
  <si>
    <t>住宅新築資金等貸付金</t>
  </si>
  <si>
    <t>福祉資金貸付金</t>
  </si>
  <si>
    <t>民間社会福祉施設施設整備費補助金</t>
    <rPh sb="0" eb="2">
      <t>ミンカン</t>
    </rPh>
    <rPh sb="2" eb="4">
      <t>シャカイ</t>
    </rPh>
    <rPh sb="4" eb="6">
      <t>フクシ</t>
    </rPh>
    <rPh sb="6" eb="8">
      <t>シセツ</t>
    </rPh>
    <rPh sb="8" eb="10">
      <t>シセツ</t>
    </rPh>
    <rPh sb="10" eb="13">
      <t>セイビヒ</t>
    </rPh>
    <rPh sb="13" eb="16">
      <t>ホジョキン</t>
    </rPh>
    <phoneticPr fontId="10"/>
  </si>
  <si>
    <t>伊勢湾海洋スポーツセンター施設整備事業補助金</t>
  </si>
  <si>
    <t>伊勢湾海洋スポーツセンター</t>
  </si>
  <si>
    <t>地域医療介護総合確保事業補助金</t>
  </si>
  <si>
    <t>浄化槽設置整備事業補助金</t>
  </si>
  <si>
    <t>民間児童福祉施設整備費等補助金</t>
  </si>
  <si>
    <t>その他</t>
    <rPh sb="2" eb="3">
      <t>タ</t>
    </rPh>
    <phoneticPr fontId="10"/>
  </si>
  <si>
    <t>三重県市町総合事務組合負担金</t>
  </si>
  <si>
    <t>三重県市町総合事務組合</t>
  </si>
  <si>
    <t>退職手当組合負担金</t>
  </si>
  <si>
    <t>国有提供施設等所在地市町村助成交付金</t>
    <rPh sb="0" eb="4">
      <t>コクユウテイキョウ</t>
    </rPh>
    <rPh sb="4" eb="6">
      <t>シセツ</t>
    </rPh>
    <rPh sb="6" eb="7">
      <t>トウ</t>
    </rPh>
    <rPh sb="7" eb="10">
      <t>ショザイチ</t>
    </rPh>
    <rPh sb="10" eb="13">
      <t>シチョウソン</t>
    </rPh>
    <rPh sb="13" eb="15">
      <t>ジョセイ</t>
    </rPh>
    <rPh sb="15" eb="18">
      <t>コウフキン</t>
    </rPh>
    <phoneticPr fontId="5"/>
  </si>
  <si>
    <t>特別会計繰入金（連結対象）</t>
    <rPh sb="0" eb="2">
      <t>トクベツ</t>
    </rPh>
    <rPh sb="2" eb="4">
      <t>カイケイ</t>
    </rPh>
    <rPh sb="4" eb="6">
      <t>クリイレ</t>
    </rPh>
    <rPh sb="6" eb="7">
      <t>キン</t>
    </rPh>
    <rPh sb="8" eb="10">
      <t>レンケツ</t>
    </rPh>
    <rPh sb="10" eb="12">
      <t>タイショウ</t>
    </rPh>
    <phoneticPr fontId="5"/>
  </si>
  <si>
    <t>一般会計等相殺</t>
    <rPh sb="0" eb="2">
      <t>イッパン</t>
    </rPh>
    <rPh sb="2" eb="4">
      <t>カイケイ</t>
    </rPh>
    <rPh sb="4" eb="5">
      <t>トウ</t>
    </rPh>
    <rPh sb="5" eb="7">
      <t>ソウサイ</t>
    </rPh>
    <phoneticPr fontId="5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</si>
  <si>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5"/>
  </si>
  <si>
    <t>土地区画整理事業特別会計</t>
    <phoneticPr fontId="5"/>
  </si>
  <si>
    <t>住宅新築資金等貸付事業特別会計</t>
    <phoneticPr fontId="5"/>
  </si>
  <si>
    <t>税収等</t>
    <phoneticPr fontId="5"/>
  </si>
  <si>
    <t>一般会計繰入金</t>
    <rPh sb="0" eb="4">
      <t>イッパンカイケイ</t>
    </rPh>
    <rPh sb="4" eb="6">
      <t>クリイレ</t>
    </rPh>
    <rPh sb="6" eb="7">
      <t>キン</t>
    </rPh>
    <phoneticPr fontId="5"/>
  </si>
  <si>
    <t>会計：全体会計</t>
  </si>
  <si>
    <t>公益財団法人三重県下水道公社</t>
    <rPh sb="0" eb="6">
      <t>コウエキザイダンホウジン</t>
    </rPh>
    <rPh sb="6" eb="9">
      <t>ミエケン</t>
    </rPh>
    <rPh sb="9" eb="12">
      <t>ゲスイドウ</t>
    </rPh>
    <rPh sb="12" eb="14">
      <t>コウシャ</t>
    </rPh>
    <phoneticPr fontId="5"/>
  </si>
  <si>
    <t>津市水道水源保護基金</t>
    <rPh sb="0" eb="2">
      <t>ツシ</t>
    </rPh>
    <rPh sb="2" eb="4">
      <t>スイドウ</t>
    </rPh>
    <rPh sb="4" eb="6">
      <t>スイゲン</t>
    </rPh>
    <rPh sb="6" eb="8">
      <t>ホゴ</t>
    </rPh>
    <rPh sb="8" eb="10">
      <t>キキン</t>
    </rPh>
    <phoneticPr fontId="5"/>
  </si>
  <si>
    <t>水道事業会計</t>
    <rPh sb="0" eb="6">
      <t>スイドウジギョウカイケイ</t>
    </rPh>
    <phoneticPr fontId="4"/>
  </si>
  <si>
    <t>駐車場事業会計</t>
    <rPh sb="0" eb="2">
      <t>チュウシャ</t>
    </rPh>
    <rPh sb="2" eb="3">
      <t>ジョウ</t>
    </rPh>
    <rPh sb="3" eb="5">
      <t>ジギョウ</t>
    </rPh>
    <rPh sb="5" eb="7">
      <t>カイケイ</t>
    </rPh>
    <phoneticPr fontId="4"/>
  </si>
  <si>
    <t>農業共済事業会計</t>
    <rPh sb="0" eb="2">
      <t>ノウギョウ</t>
    </rPh>
    <rPh sb="2" eb="4">
      <t>キョウサイ</t>
    </rPh>
    <rPh sb="4" eb="6">
      <t>ジギョウ</t>
    </rPh>
    <rPh sb="6" eb="8">
      <t>カイケイ</t>
    </rPh>
    <phoneticPr fontId="4"/>
  </si>
  <si>
    <t>下水道事業会計</t>
    <rPh sb="0" eb="1">
      <t>ゲ</t>
    </rPh>
    <rPh sb="1" eb="3">
      <t>スイドウ</t>
    </rPh>
    <rPh sb="3" eb="5">
      <t>ジギョウ</t>
    </rPh>
    <rPh sb="5" eb="7">
      <t>カイケイ</t>
    </rPh>
    <phoneticPr fontId="4"/>
  </si>
  <si>
    <t>水道事業会計</t>
    <rPh sb="0" eb="6">
      <t>スイドウジギョウカイケイ</t>
    </rPh>
    <phoneticPr fontId="5"/>
  </si>
  <si>
    <t>長期前受金戻入</t>
    <rPh sb="0" eb="5">
      <t>チョウキマエウケキン</t>
    </rPh>
    <rPh sb="5" eb="7">
      <t>モドシイレ</t>
    </rPh>
    <phoneticPr fontId="4"/>
  </si>
  <si>
    <t>長期前受金戻入（他会計補助金等）</t>
    <rPh sb="0" eb="5">
      <t>チョウキマエウケキン</t>
    </rPh>
    <rPh sb="5" eb="7">
      <t>モドシイレ</t>
    </rPh>
    <rPh sb="8" eb="14">
      <t>タカイケイホジョキン</t>
    </rPh>
    <rPh sb="14" eb="15">
      <t>トウ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</si>
  <si>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</si>
  <si>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他会計補助金・負担金</t>
    <rPh sb="0" eb="1">
      <t>タ</t>
    </rPh>
    <rPh sb="1" eb="3">
      <t>カイケイ</t>
    </rPh>
    <rPh sb="3" eb="6">
      <t>ホジョキン</t>
    </rPh>
    <rPh sb="7" eb="10">
      <t>フタンキン</t>
    </rPh>
    <phoneticPr fontId="4"/>
  </si>
  <si>
    <t>その他負担金</t>
    <rPh sb="2" eb="3">
      <t>タ</t>
    </rPh>
    <rPh sb="3" eb="6">
      <t>フタンキン</t>
    </rPh>
    <phoneticPr fontId="4"/>
  </si>
  <si>
    <t>長期前受金戻入</t>
  </si>
  <si>
    <t>工業用水道事業会計</t>
    <rPh sb="0" eb="3">
      <t>コウギョウヨウ</t>
    </rPh>
    <rPh sb="3" eb="7">
      <t>スイドウジギョウ</t>
    </rPh>
    <rPh sb="7" eb="9">
      <t>カイケイ</t>
    </rPh>
    <phoneticPr fontId="5"/>
  </si>
  <si>
    <t>駐車場事業会計</t>
    <rPh sb="0" eb="3">
      <t>チュウシャジョウ</t>
    </rPh>
    <rPh sb="3" eb="7">
      <t>ジギョウカイケイ</t>
    </rPh>
    <phoneticPr fontId="5"/>
  </si>
  <si>
    <t>農業共済事業会計</t>
    <rPh sb="0" eb="2">
      <t>ノウギョウ</t>
    </rPh>
    <rPh sb="2" eb="4">
      <t>キョウサイ</t>
    </rPh>
    <rPh sb="4" eb="6">
      <t>ジギョウ</t>
    </rPh>
    <rPh sb="6" eb="8">
      <t>カイケイ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</si>
  <si>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</si>
  <si>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長期前受金戻入（他会計負担金・補助金）</t>
    <rPh sb="0" eb="5">
      <t>チョウキマエウケキン</t>
    </rPh>
    <rPh sb="5" eb="7">
      <t>モドシイレ</t>
    </rPh>
    <rPh sb="8" eb="9">
      <t>タ</t>
    </rPh>
    <rPh sb="9" eb="11">
      <t>カイケイ</t>
    </rPh>
    <rPh sb="11" eb="14">
      <t>フタンキン</t>
    </rPh>
    <rPh sb="15" eb="18">
      <t>ホジョキン</t>
    </rPh>
    <phoneticPr fontId="4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</si>
  <si>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</si>
  <si>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</si>
  <si>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下水道事業会計</t>
    <rPh sb="0" eb="5">
      <t>ゲスイドウジギョウ</t>
    </rPh>
    <rPh sb="5" eb="7">
      <t>カイケイ</t>
    </rPh>
    <phoneticPr fontId="5"/>
  </si>
  <si>
    <t>全体会計（単純合算）</t>
    <rPh sb="0" eb="4">
      <t>ゼンタイカイケイ</t>
    </rPh>
    <rPh sb="5" eb="7">
      <t>タンジュン</t>
    </rPh>
    <rPh sb="7" eb="9">
      <t>ガッサン</t>
    </rPh>
    <phoneticPr fontId="5"/>
  </si>
  <si>
    <t>全体会計相殺</t>
    <rPh sb="0" eb="4">
      <t>ゼンタイカイケイ</t>
    </rPh>
    <rPh sb="4" eb="6">
      <t>ソウサイ</t>
    </rPh>
    <phoneticPr fontId="5"/>
  </si>
  <si>
    <t>全体会計</t>
    <rPh sb="0" eb="4">
      <t>ゼンタイカイケイ</t>
    </rPh>
    <phoneticPr fontId="5"/>
  </si>
  <si>
    <t>投資及び出資金</t>
  </si>
  <si>
    <t>国民健康保険事業運営基金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ウンエイ</t>
    </rPh>
    <rPh sb="10" eb="12">
      <t>キキン</t>
    </rPh>
    <phoneticPr fontId="6"/>
  </si>
  <si>
    <t>介護保険事業運営基金</t>
    <rPh sb="0" eb="2">
      <t>カイゴ</t>
    </rPh>
    <rPh sb="2" eb="4">
      <t>ホケン</t>
    </rPh>
    <rPh sb="4" eb="6">
      <t>ジギョウ</t>
    </rPh>
    <rPh sb="6" eb="8">
      <t>ウンエイ</t>
    </rPh>
    <rPh sb="8" eb="10">
      <t>キキン</t>
    </rPh>
    <phoneticPr fontId="6"/>
  </si>
  <si>
    <t>市営浄化槽事業基金</t>
    <rPh sb="0" eb="2">
      <t>シエイ</t>
    </rPh>
    <rPh sb="2" eb="5">
      <t>ジョウカソウ</t>
    </rPh>
    <rPh sb="5" eb="7">
      <t>ジギョウ</t>
    </rPh>
    <rPh sb="7" eb="9">
      <t>キキン</t>
    </rPh>
    <phoneticPr fontId="13"/>
  </si>
  <si>
    <t>農業集落排水事業基金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キキン</t>
    </rPh>
    <phoneticPr fontId="6"/>
  </si>
  <si>
    <t>一般会計／市民税（個人）</t>
    <rPh sb="0" eb="2">
      <t>イッパン</t>
    </rPh>
    <rPh sb="2" eb="4">
      <t>カイケイ</t>
    </rPh>
    <phoneticPr fontId="5"/>
  </si>
  <si>
    <t>一般会計／市民税（法人）</t>
    <rPh sb="0" eb="4">
      <t>イッパンカイケイ</t>
    </rPh>
    <phoneticPr fontId="5"/>
  </si>
  <si>
    <t>一般会計／固定資産税</t>
    <phoneticPr fontId="5"/>
  </si>
  <si>
    <t>一般会計／軽自動車税</t>
    <phoneticPr fontId="5"/>
  </si>
  <si>
    <t>一般会計／都市計画税</t>
    <phoneticPr fontId="5"/>
  </si>
  <si>
    <t>一般会計／分担金及び負担金</t>
    <rPh sb="5" eb="8">
      <t>ブンタンキン</t>
    </rPh>
    <rPh sb="8" eb="9">
      <t>オヨ</t>
    </rPh>
    <rPh sb="10" eb="13">
      <t>フタンキン</t>
    </rPh>
    <phoneticPr fontId="12"/>
  </si>
  <si>
    <t>一般会計／使用料及び手数料</t>
    <rPh sb="5" eb="7">
      <t>シヨウ</t>
    </rPh>
    <rPh sb="7" eb="8">
      <t>リョウ</t>
    </rPh>
    <rPh sb="8" eb="9">
      <t>オヨ</t>
    </rPh>
    <rPh sb="10" eb="13">
      <t>テスウリョウ</t>
    </rPh>
    <phoneticPr fontId="12"/>
  </si>
  <si>
    <t>一般会計／財産運用収入</t>
    <rPh sb="5" eb="7">
      <t>ザイサン</t>
    </rPh>
    <rPh sb="7" eb="9">
      <t>ウンヨウ</t>
    </rPh>
    <rPh sb="9" eb="11">
      <t>シュウニュウ</t>
    </rPh>
    <phoneticPr fontId="12"/>
  </si>
  <si>
    <t>一般会計／諸収入（雑入）</t>
    <rPh sb="5" eb="8">
      <t>ショシュウニュウ</t>
    </rPh>
    <rPh sb="9" eb="11">
      <t>ザツニュウ</t>
    </rPh>
    <phoneticPr fontId="0"/>
  </si>
  <si>
    <t>国民健康保険事業特別会計／国民健康保険料</t>
    <rPh sb="0" eb="6">
      <t>コクミンケンコウホケン</t>
    </rPh>
    <rPh sb="6" eb="12">
      <t>ジギョウトクベツカイケイ</t>
    </rPh>
    <rPh sb="17" eb="20">
      <t>ホケンリョウ</t>
    </rPh>
    <phoneticPr fontId="6"/>
  </si>
  <si>
    <t>国民健康保険事業特別会計／国民健康保険税</t>
    <phoneticPr fontId="5"/>
  </si>
  <si>
    <t>国民健康保険事業特別会計／諸収入（雑入）</t>
    <rPh sb="13" eb="16">
      <t>ショシュウニュウ</t>
    </rPh>
    <rPh sb="17" eb="19">
      <t>ザツニュウ</t>
    </rPh>
    <phoneticPr fontId="0"/>
  </si>
  <si>
    <t>介護保険事業特別会計／介護保険料</t>
    <rPh sb="11" eb="13">
      <t>カイゴ</t>
    </rPh>
    <rPh sb="13" eb="16">
      <t>ホケンリョウ</t>
    </rPh>
    <phoneticPr fontId="6"/>
  </si>
  <si>
    <t>介護保険事業特別会計／諸収入（雑入）</t>
    <rPh sb="11" eb="14">
      <t>ショシュウニュウ</t>
    </rPh>
    <rPh sb="15" eb="17">
      <t>ザツニュウ</t>
    </rPh>
    <phoneticPr fontId="0"/>
  </si>
  <si>
    <t>後期高齢者医療事業特別会計／後期高齢者医療保険料</t>
    <phoneticPr fontId="5"/>
  </si>
  <si>
    <t>市営浄化槽事業特別会計／使用料及び手数料</t>
    <rPh sb="12" eb="14">
      <t>シヨウ</t>
    </rPh>
    <rPh sb="14" eb="15">
      <t>リョウ</t>
    </rPh>
    <rPh sb="15" eb="16">
      <t>オヨ</t>
    </rPh>
    <rPh sb="17" eb="20">
      <t>テスウリョウ</t>
    </rPh>
    <phoneticPr fontId="12"/>
  </si>
  <si>
    <t>農業集落排水事業特別会計／使用料及び手数料</t>
    <rPh sb="13" eb="15">
      <t>シヨウ</t>
    </rPh>
    <rPh sb="15" eb="16">
      <t>リョウ</t>
    </rPh>
    <rPh sb="16" eb="17">
      <t>オヨ</t>
    </rPh>
    <rPh sb="18" eb="21">
      <t>テスウリョウ</t>
    </rPh>
    <phoneticPr fontId="12"/>
  </si>
  <si>
    <t>国民健康保険事業特別会計（事業勘定）</t>
    <phoneticPr fontId="5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</si>
  <si>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5"/>
  </si>
  <si>
    <t>前期高齢者交付金</t>
    <rPh sb="0" eb="5">
      <t>ゼンキコウレイシャ</t>
    </rPh>
    <rPh sb="5" eb="8">
      <t>コウフキン</t>
    </rPh>
    <phoneticPr fontId="5"/>
  </si>
  <si>
    <t>共同事業交付金</t>
    <rPh sb="0" eb="2">
      <t>キョウドウ</t>
    </rPh>
    <rPh sb="2" eb="4">
      <t>ジギョウ</t>
    </rPh>
    <rPh sb="4" eb="7">
      <t>コウフキン</t>
    </rPh>
    <phoneticPr fontId="5"/>
  </si>
  <si>
    <t>一般会計繰入金</t>
    <rPh sb="0" eb="2">
      <t>イッパン</t>
    </rPh>
    <rPh sb="2" eb="4">
      <t>カイケイ</t>
    </rPh>
    <rPh sb="4" eb="7">
      <t>クリイレキン</t>
    </rPh>
    <phoneticPr fontId="5"/>
  </si>
  <si>
    <t>国民健康保険料・国民健康保険税</t>
    <rPh sb="0" eb="2">
      <t>コクミン</t>
    </rPh>
    <rPh sb="2" eb="4">
      <t>ケンコウ</t>
    </rPh>
    <rPh sb="4" eb="7">
      <t>ホケンリョウ</t>
    </rPh>
    <phoneticPr fontId="5"/>
  </si>
  <si>
    <t>国民健康保険事業特別会計（直診勘定）</t>
    <rPh sb="13" eb="15">
      <t>チョクシン</t>
    </rPh>
    <rPh sb="15" eb="17">
      <t>カンジョウ</t>
    </rPh>
    <phoneticPr fontId="5"/>
  </si>
  <si>
    <t>事業勘定繰入金</t>
    <rPh sb="0" eb="2">
      <t>ジギョウ</t>
    </rPh>
    <rPh sb="2" eb="4">
      <t>カンジョウ</t>
    </rPh>
    <rPh sb="4" eb="7">
      <t>クリイレキン</t>
    </rPh>
    <phoneticPr fontId="5"/>
  </si>
  <si>
    <t>介護保険事業特別会計</t>
    <phoneticPr fontId="5"/>
  </si>
  <si>
    <t>介護保険料</t>
    <rPh sb="0" eb="2">
      <t>カイゴ</t>
    </rPh>
    <rPh sb="2" eb="5">
      <t>ホケンリョウ</t>
    </rPh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</si>
  <si>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</si>
  <si>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一般会計繰入金</t>
    <rPh sb="0" eb="7">
      <t>イッパンカイケイクリイレキン</t>
    </rPh>
    <phoneticPr fontId="5"/>
  </si>
  <si>
    <t>後期高齢者医療事業特別会計</t>
    <phoneticPr fontId="5"/>
  </si>
  <si>
    <t>後期高齢者医療保険料</t>
    <rPh sb="0" eb="7">
      <t>コウキコウレイシャイリョウ</t>
    </rPh>
    <rPh sb="7" eb="10">
      <t>ホケンリョウ</t>
    </rPh>
    <phoneticPr fontId="5"/>
  </si>
  <si>
    <t>市営浄化槽事業特別会計</t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</si>
  <si>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</si>
  <si>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農業集落排水事業特別会計</t>
    <phoneticPr fontId="5"/>
  </si>
  <si>
    <t>他会計補助金・負担金（連結対象外会計分）</t>
    <rPh sb="0" eb="1">
      <t>タ</t>
    </rPh>
    <rPh sb="1" eb="3">
      <t>カイケイ</t>
    </rPh>
    <rPh sb="3" eb="6">
      <t>ホジョキン</t>
    </rPh>
    <rPh sb="7" eb="10">
      <t>フタンキン</t>
    </rPh>
    <rPh sb="11" eb="13">
      <t>レンケツ</t>
    </rPh>
    <rPh sb="13" eb="15">
      <t>タイショウ</t>
    </rPh>
    <rPh sb="15" eb="16">
      <t>ガイ</t>
    </rPh>
    <rPh sb="16" eb="18">
      <t>カイケイ</t>
    </rPh>
    <rPh sb="18" eb="19">
      <t>ブン</t>
    </rPh>
    <phoneticPr fontId="4"/>
  </si>
  <si>
    <t>社会福祉協議会運営事業補助金</t>
  </si>
  <si>
    <t>放課後児童クラブ運営等補助金</t>
  </si>
  <si>
    <t>企業立地奨励金</t>
  </si>
  <si>
    <t>私立幼稚園就園奨励費補助金</t>
  </si>
  <si>
    <t>病院群輪番制病院運営事業補助金</t>
  </si>
  <si>
    <t>全体貸借対照表</t>
    <rPh sb="0" eb="2">
      <t>ゼンタイ</t>
    </rPh>
    <phoneticPr fontId="5"/>
  </si>
  <si>
    <t>全体資金収支計算書</t>
    <rPh sb="0" eb="2">
      <t>ゼンタイ</t>
    </rPh>
    <phoneticPr fontId="5"/>
  </si>
  <si>
    <t>全体純資産変動計算書</t>
    <rPh sb="0" eb="2">
      <t>ゼンタイ</t>
    </rPh>
    <phoneticPr fontId="5"/>
  </si>
  <si>
    <t>全体行政コスト計算書</t>
    <rPh sb="0" eb="2">
      <t>ゼンタイ</t>
    </rPh>
    <phoneticPr fontId="5"/>
  </si>
  <si>
    <t>税収等（NW税収等－CF財務活動支出）</t>
    <rPh sb="0" eb="3">
      <t>ゼイシュウトウ</t>
    </rPh>
    <rPh sb="6" eb="9">
      <t>ゼイシュウトウ</t>
    </rPh>
    <rPh sb="12" eb="14">
      <t>ザイム</t>
    </rPh>
    <rPh sb="14" eb="16">
      <t>カツドウ</t>
    </rPh>
    <rPh sb="16" eb="18">
      <t>シシュツ</t>
    </rPh>
    <phoneticPr fontId="5"/>
  </si>
  <si>
    <t>福岡県平成２８年度第４回２０年公募公債（満期保有目的）</t>
    <rPh sb="0" eb="3">
      <t>フクオカケン</t>
    </rPh>
    <rPh sb="3" eb="5">
      <t>ヘイセイ</t>
    </rPh>
    <rPh sb="7" eb="9">
      <t>ネンド</t>
    </rPh>
    <rPh sb="9" eb="10">
      <t>ダイ</t>
    </rPh>
    <rPh sb="11" eb="12">
      <t>カイ</t>
    </rPh>
    <rPh sb="14" eb="15">
      <t>ネン</t>
    </rPh>
    <rPh sb="15" eb="17">
      <t>コウボ</t>
    </rPh>
    <rPh sb="17" eb="19">
      <t>コウサイ</t>
    </rPh>
    <rPh sb="20" eb="22">
      <t>マンキ</t>
    </rPh>
    <rPh sb="22" eb="24">
      <t>ホユウ</t>
    </rPh>
    <rPh sb="24" eb="26">
      <t>モクテキ</t>
    </rPh>
    <phoneticPr fontId="4"/>
  </si>
  <si>
    <t>（単位：百万円）</t>
  </si>
  <si>
    <t xml:space="preserve">    地方債</t>
  </si>
  <si>
    <t xml:space="preserve">    １年内償還予定地方債</t>
  </si>
  <si>
    <t xml:space="preserve">    地方債償還支出</t>
  </si>
  <si>
    <t xml:space="preserve">    地方債発行収入</t>
  </si>
  <si>
    <t>（単位：百万円）</t>
    <phoneticPr fontId="5"/>
  </si>
  <si>
    <t>民間社会福祉団体</t>
    <rPh sb="0" eb="2">
      <t>ミンカン</t>
    </rPh>
    <rPh sb="2" eb="4">
      <t>シャカイ</t>
    </rPh>
    <rPh sb="4" eb="6">
      <t>フクシ</t>
    </rPh>
    <rPh sb="6" eb="8">
      <t>ダンタイ</t>
    </rPh>
    <phoneticPr fontId="8"/>
  </si>
  <si>
    <t>市民</t>
    <rPh sb="0" eb="2">
      <t>シミン</t>
    </rPh>
    <phoneticPr fontId="8"/>
  </si>
  <si>
    <t>民間保育所整備</t>
    <rPh sb="0" eb="2">
      <t>ミンカン</t>
    </rPh>
    <rPh sb="2" eb="4">
      <t>ホイク</t>
    </rPh>
    <rPh sb="4" eb="5">
      <t>ジョ</t>
    </rPh>
    <rPh sb="5" eb="7">
      <t>セイビ</t>
    </rPh>
    <phoneticPr fontId="8"/>
  </si>
  <si>
    <t>民間スポーツ施設整備</t>
    <rPh sb="0" eb="2">
      <t>ミンカン</t>
    </rPh>
    <rPh sb="6" eb="8">
      <t>シセツ</t>
    </rPh>
    <rPh sb="8" eb="10">
      <t>セイビ</t>
    </rPh>
    <phoneticPr fontId="8"/>
  </si>
  <si>
    <t>民間介護施設整備</t>
    <rPh sb="0" eb="2">
      <t>ミンカン</t>
    </rPh>
    <rPh sb="2" eb="4">
      <t>カイゴ</t>
    </rPh>
    <rPh sb="4" eb="6">
      <t>シセツ</t>
    </rPh>
    <rPh sb="6" eb="8">
      <t>セイビ</t>
    </rPh>
    <phoneticPr fontId="4"/>
  </si>
  <si>
    <t>浄化槽整備</t>
    <rPh sb="0" eb="3">
      <t>ジョウカソウ</t>
    </rPh>
    <rPh sb="3" eb="5">
      <t>セイビ</t>
    </rPh>
    <phoneticPr fontId="8"/>
  </si>
  <si>
    <t>民間児童養護施設等整備</t>
    <rPh sb="0" eb="2">
      <t>ミンカン</t>
    </rPh>
    <rPh sb="2" eb="4">
      <t>ジドウ</t>
    </rPh>
    <rPh sb="4" eb="6">
      <t>ヨウゴ</t>
    </rPh>
    <rPh sb="6" eb="8">
      <t>シセツ</t>
    </rPh>
    <rPh sb="8" eb="9">
      <t>トウ</t>
    </rPh>
    <rPh sb="9" eb="11">
      <t>セイビ</t>
    </rPh>
    <phoneticPr fontId="4"/>
  </si>
  <si>
    <t>津市社会福祉協議会</t>
    <rPh sb="0" eb="2">
      <t>ツシ</t>
    </rPh>
    <rPh sb="2" eb="4">
      <t>シャカイ</t>
    </rPh>
    <rPh sb="4" eb="6">
      <t>フクシ</t>
    </rPh>
    <rPh sb="6" eb="9">
      <t>キョウギカイ</t>
    </rPh>
    <phoneticPr fontId="4"/>
  </si>
  <si>
    <t>放課後児童クラブ</t>
    <rPh sb="0" eb="3">
      <t>ホウカゴ</t>
    </rPh>
    <rPh sb="3" eb="5">
      <t>ジドウ</t>
    </rPh>
    <phoneticPr fontId="4"/>
  </si>
  <si>
    <t>民間企業</t>
    <rPh sb="0" eb="2">
      <t>ミンカン</t>
    </rPh>
    <rPh sb="2" eb="4">
      <t>キギョウ</t>
    </rPh>
    <phoneticPr fontId="4"/>
  </si>
  <si>
    <t>私立幼稚園</t>
    <rPh sb="0" eb="2">
      <t>シリツ</t>
    </rPh>
    <rPh sb="2" eb="5">
      <t>ヨウチエン</t>
    </rPh>
    <phoneticPr fontId="4"/>
  </si>
  <si>
    <t>医療機関</t>
    <rPh sb="0" eb="2">
      <t>イリョウ</t>
    </rPh>
    <rPh sb="2" eb="4">
      <t>キカン</t>
    </rPh>
    <phoneticPr fontId="4"/>
  </si>
  <si>
    <t>法人運営・地域福祉活動</t>
    <rPh sb="0" eb="2">
      <t>ホウジン</t>
    </rPh>
    <rPh sb="2" eb="4">
      <t>ウンエイ</t>
    </rPh>
    <rPh sb="5" eb="7">
      <t>チイキ</t>
    </rPh>
    <rPh sb="7" eb="9">
      <t>フクシ</t>
    </rPh>
    <rPh sb="9" eb="11">
      <t>カツドウ</t>
    </rPh>
    <phoneticPr fontId="4"/>
  </si>
  <si>
    <t>放課後児童クラブ運営等</t>
    <rPh sb="0" eb="3">
      <t>ホウカゴ</t>
    </rPh>
    <rPh sb="3" eb="5">
      <t>ジドウ</t>
    </rPh>
    <rPh sb="8" eb="10">
      <t>ウンエイ</t>
    </rPh>
    <rPh sb="10" eb="11">
      <t>トウ</t>
    </rPh>
    <phoneticPr fontId="4"/>
  </si>
  <si>
    <t>企業立地奨励</t>
    <rPh sb="0" eb="2">
      <t>キギョウ</t>
    </rPh>
    <rPh sb="2" eb="4">
      <t>リッチ</t>
    </rPh>
    <rPh sb="4" eb="6">
      <t>ショウレイ</t>
    </rPh>
    <phoneticPr fontId="4"/>
  </si>
  <si>
    <t>私立幼稚園就園奨励</t>
    <rPh sb="0" eb="2">
      <t>シリツ</t>
    </rPh>
    <rPh sb="2" eb="5">
      <t>ヨウチエン</t>
    </rPh>
    <rPh sb="5" eb="7">
      <t>シュウエン</t>
    </rPh>
    <rPh sb="7" eb="9">
      <t>ショウレイ</t>
    </rPh>
    <phoneticPr fontId="4"/>
  </si>
  <si>
    <t>病院群輪番制病院運営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</si>
</sst>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#,##0.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ＭＳ ゴシック"/>
      <family val="3"/>
      <charset val="128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3" fontId="4" fillId="0" borderId="0" xfId="0" applyNumberFormat="1" applyFont="1"/>
    <xf numFmtId="3" fontId="6" fillId="0" borderId="0" xfId="0" applyNumberFormat="1" applyFont="1"/>
    <xf numFmtId="3" fontId="0" fillId="0" borderId="0" xfId="0" applyNumberFormat="1" applyFont="1"/>
    <xf numFmtId="3" fontId="7" fillId="0" borderId="0" xfId="0" applyNumberFormat="1" applyFont="1"/>
    <xf numFmtId="3" fontId="0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0" borderId="10" xfId="0" applyFont="1" applyBorder="1"/>
    <xf numFmtId="0" fontId="9" fillId="0" borderId="0" xfId="0" applyFont="1" applyAlignment="1">
      <alignment horizontal="left" vertical="center"/>
    </xf>
    <xf numFmtId="38" fontId="0" fillId="0" borderId="0" xfId="1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38" fontId="0" fillId="0" borderId="1" xfId="1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/>
    <xf numFmtId="0" fontId="0" fillId="0" borderId="3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10" fontId="6" fillId="0" borderId="1" xfId="2" applyNumberFormat="1" applyFont="1" applyBorder="1" applyAlignment="1">
      <alignment horizontal="right" vertical="center"/>
    </xf>
    <xf numFmtId="10" fontId="6" fillId="0" borderId="1" xfId="2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0" xfId="0" applyNumberFormat="1" applyFont="1"/>
    <xf numFmtId="176" fontId="0" fillId="0" borderId="0" xfId="0" applyNumberFormat="1" applyFont="1" applyAlignment="1">
      <alignment horizontal="right"/>
    </xf>
    <xf numFmtId="176" fontId="6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0" fontId="6" fillId="0" borderId="0" xfId="0" applyFont="1"/>
    <xf numFmtId="0" fontId="8" fillId="0" borderId="9" xfId="0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right"/>
    </xf>
    <xf numFmtId="0" fontId="8" fillId="0" borderId="9" xfId="0" applyFont="1" applyBorder="1"/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3" fontId="6" fillId="0" borderId="1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0" borderId="13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right"/>
    </xf>
    <xf numFmtId="0" fontId="8" fillId="0" borderId="9" xfId="0" applyFont="1" applyBorder="1"/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sqref="A1:H1"/>
    </sheetView>
  </sheetViews>
  <sheetFormatPr defaultColWidth="8.875" defaultRowHeight="15.75" x14ac:dyDescent="0.35"/>
  <cols>
    <col min="1" max="1" width="30.875" style="2" customWidth="1"/>
    <col min="2" max="8" width="15.875" style="2" customWidth="1"/>
    <col min="9" max="16384" width="8.875" style="2"/>
  </cols>
  <sheetData>
    <row r="1" spans="1:8" ht="30" x14ac:dyDescent="0.35">
      <c r="A1" s="82" t="s">
        <v>346</v>
      </c>
      <c r="B1" s="82"/>
      <c r="C1" s="82"/>
      <c r="D1" s="82"/>
      <c r="E1" s="82"/>
      <c r="F1" s="82"/>
      <c r="G1" s="82"/>
      <c r="H1" s="82"/>
    </row>
    <row r="2" spans="1:8" ht="18.75" x14ac:dyDescent="0.4">
      <c r="A2" s="3" t="s">
        <v>440</v>
      </c>
      <c r="B2" s="3"/>
      <c r="C2" s="3"/>
      <c r="D2" s="3"/>
      <c r="E2" s="3"/>
      <c r="F2" s="3"/>
      <c r="G2" s="3"/>
      <c r="H2" s="5" t="s">
        <v>1</v>
      </c>
    </row>
    <row r="3" spans="1:8" ht="18.75" x14ac:dyDescent="0.4">
      <c r="A3" s="3" t="s">
        <v>517</v>
      </c>
      <c r="B3" s="3"/>
      <c r="C3" s="3"/>
      <c r="D3" s="3"/>
      <c r="E3" s="3"/>
      <c r="F3" s="3"/>
      <c r="G3" s="3"/>
      <c r="H3" s="3"/>
    </row>
    <row r="4" spans="1:8" ht="18.75" x14ac:dyDescent="0.4">
      <c r="A4" s="3"/>
      <c r="B4" s="3"/>
      <c r="C4" s="3"/>
      <c r="D4" s="3"/>
      <c r="E4" s="3"/>
      <c r="F4" s="3"/>
      <c r="G4" s="3"/>
      <c r="H4" s="5" t="s">
        <v>593</v>
      </c>
    </row>
    <row r="5" spans="1:8" ht="47.25" x14ac:dyDescent="0.35">
      <c r="A5" s="34" t="s">
        <v>92</v>
      </c>
      <c r="B5" s="35" t="s">
        <v>347</v>
      </c>
      <c r="C5" s="35" t="s">
        <v>348</v>
      </c>
      <c r="D5" s="35" t="s">
        <v>349</v>
      </c>
      <c r="E5" s="35" t="s">
        <v>350</v>
      </c>
      <c r="F5" s="35" t="s">
        <v>351</v>
      </c>
      <c r="G5" s="35" t="s">
        <v>352</v>
      </c>
      <c r="H5" s="35" t="s">
        <v>353</v>
      </c>
    </row>
    <row r="6" spans="1:8" x14ac:dyDescent="0.35">
      <c r="A6" s="41" t="s">
        <v>354</v>
      </c>
      <c r="B6" s="42">
        <v>324895</v>
      </c>
      <c r="C6" s="42">
        <v>8611</v>
      </c>
      <c r="D6" s="42">
        <v>922</v>
      </c>
      <c r="E6" s="42">
        <v>332585</v>
      </c>
      <c r="F6" s="42">
        <v>151597</v>
      </c>
      <c r="G6" s="42">
        <v>5344</v>
      </c>
      <c r="H6" s="42">
        <v>180987</v>
      </c>
    </row>
    <row r="7" spans="1:8" x14ac:dyDescent="0.35">
      <c r="A7" s="41" t="s">
        <v>355</v>
      </c>
      <c r="B7" s="42">
        <v>67039</v>
      </c>
      <c r="C7" s="42">
        <v>174</v>
      </c>
      <c r="D7" s="42">
        <v>304</v>
      </c>
      <c r="E7" s="42">
        <v>66910</v>
      </c>
      <c r="F7" s="42">
        <v>0</v>
      </c>
      <c r="G7" s="42">
        <v>0</v>
      </c>
      <c r="H7" s="42">
        <v>66910</v>
      </c>
    </row>
    <row r="8" spans="1:8" x14ac:dyDescent="0.35">
      <c r="A8" s="41" t="s">
        <v>356</v>
      </c>
      <c r="B8" s="42">
        <v>2571</v>
      </c>
      <c r="C8" s="42">
        <v>0</v>
      </c>
      <c r="D8" s="42">
        <v>0</v>
      </c>
      <c r="E8" s="42">
        <v>2571</v>
      </c>
      <c r="F8" s="42">
        <v>0</v>
      </c>
      <c r="G8" s="42">
        <v>0</v>
      </c>
      <c r="H8" s="42">
        <v>2571</v>
      </c>
    </row>
    <row r="9" spans="1:8" x14ac:dyDescent="0.35">
      <c r="A9" s="41" t="s">
        <v>357</v>
      </c>
      <c r="B9" s="42">
        <v>221330</v>
      </c>
      <c r="C9" s="42">
        <v>1744</v>
      </c>
      <c r="D9" s="42">
        <v>535</v>
      </c>
      <c r="E9" s="42">
        <v>222539</v>
      </c>
      <c r="F9" s="42">
        <v>126690</v>
      </c>
      <c r="G9" s="42">
        <v>4697</v>
      </c>
      <c r="H9" s="42">
        <v>95849</v>
      </c>
    </row>
    <row r="10" spans="1:8" x14ac:dyDescent="0.35">
      <c r="A10" s="41" t="s">
        <v>358</v>
      </c>
      <c r="B10" s="42">
        <v>3929</v>
      </c>
      <c r="C10" s="42">
        <v>432</v>
      </c>
      <c r="D10" s="42">
        <v>0</v>
      </c>
      <c r="E10" s="42">
        <v>4361</v>
      </c>
      <c r="F10" s="42">
        <v>1532</v>
      </c>
      <c r="G10" s="42">
        <v>205</v>
      </c>
      <c r="H10" s="42">
        <v>2828</v>
      </c>
    </row>
    <row r="11" spans="1:8" x14ac:dyDescent="0.35">
      <c r="A11" s="41" t="s">
        <v>359</v>
      </c>
      <c r="B11" s="42">
        <v>26502</v>
      </c>
      <c r="C11" s="42">
        <v>365</v>
      </c>
      <c r="D11" s="42">
        <v>0</v>
      </c>
      <c r="E11" s="42">
        <v>26867</v>
      </c>
      <c r="F11" s="42">
        <v>22464</v>
      </c>
      <c r="G11" s="42">
        <v>442</v>
      </c>
      <c r="H11" s="42">
        <v>4403</v>
      </c>
    </row>
    <row r="12" spans="1:8" x14ac:dyDescent="0.35">
      <c r="A12" s="41" t="s">
        <v>360</v>
      </c>
      <c r="B12" s="42">
        <v>912</v>
      </c>
      <c r="C12" s="42">
        <v>0</v>
      </c>
      <c r="D12" s="42">
        <v>0</v>
      </c>
      <c r="E12" s="42">
        <v>912</v>
      </c>
      <c r="F12" s="42">
        <v>912</v>
      </c>
      <c r="G12" s="42">
        <v>0</v>
      </c>
      <c r="H12" s="42">
        <v>0</v>
      </c>
    </row>
    <row r="13" spans="1:8" x14ac:dyDescent="0.35">
      <c r="A13" s="41" t="s">
        <v>361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</row>
    <row r="14" spans="1:8" x14ac:dyDescent="0.35">
      <c r="A14" s="41" t="s">
        <v>362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</row>
    <row r="15" spans="1:8" x14ac:dyDescent="0.35">
      <c r="A15" s="41" t="s">
        <v>363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</row>
    <row r="16" spans="1:8" x14ac:dyDescent="0.35">
      <c r="A16" s="41" t="s">
        <v>364</v>
      </c>
      <c r="B16" s="42">
        <v>2612</v>
      </c>
      <c r="C16" s="42">
        <v>5897</v>
      </c>
      <c r="D16" s="42">
        <v>82</v>
      </c>
      <c r="E16" s="42">
        <v>8427</v>
      </c>
      <c r="F16" s="42">
        <v>0</v>
      </c>
      <c r="G16" s="42">
        <v>0</v>
      </c>
      <c r="H16" s="42">
        <v>8427</v>
      </c>
    </row>
    <row r="17" spans="1:8" x14ac:dyDescent="0.35">
      <c r="A17" s="41" t="s">
        <v>365</v>
      </c>
      <c r="B17" s="42">
        <v>1053572</v>
      </c>
      <c r="C17" s="42">
        <v>8497</v>
      </c>
      <c r="D17" s="42">
        <v>856</v>
      </c>
      <c r="E17" s="42">
        <v>1061213</v>
      </c>
      <c r="F17" s="42">
        <v>471057</v>
      </c>
      <c r="G17" s="42">
        <v>20831</v>
      </c>
      <c r="H17" s="42">
        <v>590156</v>
      </c>
    </row>
    <row r="18" spans="1:8" x14ac:dyDescent="0.35">
      <c r="A18" s="41" t="s">
        <v>366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</row>
    <row r="19" spans="1:8" x14ac:dyDescent="0.35">
      <c r="A19" s="41" t="s">
        <v>367</v>
      </c>
      <c r="B19" s="42">
        <v>3546</v>
      </c>
      <c r="C19" s="42">
        <v>328</v>
      </c>
      <c r="D19" s="42">
        <v>0</v>
      </c>
      <c r="E19" s="42">
        <v>3874</v>
      </c>
      <c r="F19" s="42">
        <v>0</v>
      </c>
      <c r="G19" s="42">
        <v>0</v>
      </c>
      <c r="H19" s="42">
        <v>3874</v>
      </c>
    </row>
    <row r="20" spans="1:8" x14ac:dyDescent="0.35">
      <c r="A20" s="41" t="s">
        <v>368</v>
      </c>
      <c r="B20" s="42">
        <v>44</v>
      </c>
      <c r="C20" s="42">
        <v>0</v>
      </c>
      <c r="D20" s="42">
        <v>0</v>
      </c>
      <c r="E20" s="42">
        <v>44</v>
      </c>
      <c r="F20" s="42">
        <v>0</v>
      </c>
      <c r="G20" s="42">
        <v>0</v>
      </c>
      <c r="H20" s="42">
        <v>44</v>
      </c>
    </row>
    <row r="21" spans="1:8" x14ac:dyDescent="0.35">
      <c r="A21" s="41" t="s">
        <v>369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</row>
    <row r="22" spans="1:8" x14ac:dyDescent="0.35">
      <c r="A22" s="41" t="s">
        <v>370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</row>
    <row r="23" spans="1:8" x14ac:dyDescent="0.35">
      <c r="A23" s="41" t="s">
        <v>371</v>
      </c>
      <c r="B23" s="42">
        <v>445</v>
      </c>
      <c r="C23" s="42">
        <v>0</v>
      </c>
      <c r="D23" s="42">
        <v>0</v>
      </c>
      <c r="E23" s="42">
        <v>445</v>
      </c>
      <c r="F23" s="42">
        <v>0</v>
      </c>
      <c r="G23" s="42">
        <v>0</v>
      </c>
      <c r="H23" s="42">
        <v>445</v>
      </c>
    </row>
    <row r="24" spans="1:8" x14ac:dyDescent="0.35">
      <c r="A24" s="41" t="s">
        <v>372</v>
      </c>
      <c r="B24" s="42">
        <v>33594</v>
      </c>
      <c r="C24" s="42">
        <v>52</v>
      </c>
      <c r="D24" s="42">
        <v>0</v>
      </c>
      <c r="E24" s="42">
        <v>33646</v>
      </c>
      <c r="F24" s="42">
        <v>0</v>
      </c>
      <c r="G24" s="42">
        <v>0</v>
      </c>
      <c r="H24" s="42">
        <v>33646</v>
      </c>
    </row>
    <row r="25" spans="1:8" x14ac:dyDescent="0.35">
      <c r="A25" s="41" t="s">
        <v>373</v>
      </c>
      <c r="B25" s="42">
        <v>4531</v>
      </c>
      <c r="C25" s="42">
        <v>0</v>
      </c>
      <c r="D25" s="42">
        <v>0</v>
      </c>
      <c r="E25" s="42">
        <v>4531</v>
      </c>
      <c r="F25" s="42">
        <v>0</v>
      </c>
      <c r="G25" s="42">
        <v>0</v>
      </c>
      <c r="H25" s="42">
        <v>4531</v>
      </c>
    </row>
    <row r="26" spans="1:8" x14ac:dyDescent="0.35">
      <c r="A26" s="41" t="s">
        <v>374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</row>
    <row r="27" spans="1:8" x14ac:dyDescent="0.35">
      <c r="A27" s="41" t="s">
        <v>375</v>
      </c>
      <c r="B27" s="42">
        <v>704</v>
      </c>
      <c r="C27" s="42">
        <v>6</v>
      </c>
      <c r="D27" s="42">
        <v>0</v>
      </c>
      <c r="E27" s="42">
        <v>710</v>
      </c>
      <c r="F27" s="42">
        <v>0</v>
      </c>
      <c r="G27" s="42">
        <v>0</v>
      </c>
      <c r="H27" s="42">
        <v>710</v>
      </c>
    </row>
    <row r="28" spans="1:8" x14ac:dyDescent="0.35">
      <c r="A28" s="41" t="s">
        <v>376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x14ac:dyDescent="0.35">
      <c r="A29" s="41" t="s">
        <v>377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x14ac:dyDescent="0.35">
      <c r="A30" s="41" t="s">
        <v>378</v>
      </c>
      <c r="B30" s="42">
        <v>2</v>
      </c>
      <c r="C30" s="42">
        <v>0</v>
      </c>
      <c r="D30" s="42">
        <v>0</v>
      </c>
      <c r="E30" s="42">
        <v>2</v>
      </c>
      <c r="F30" s="42">
        <v>0</v>
      </c>
      <c r="G30" s="42">
        <v>0</v>
      </c>
      <c r="H30" s="42">
        <v>2</v>
      </c>
    </row>
    <row r="31" spans="1:8" x14ac:dyDescent="0.35">
      <c r="A31" s="41" t="s">
        <v>379</v>
      </c>
      <c r="B31" s="42">
        <v>9140</v>
      </c>
      <c r="C31" s="42">
        <v>6</v>
      </c>
      <c r="D31" s="42">
        <v>0</v>
      </c>
      <c r="E31" s="42">
        <v>9146</v>
      </c>
      <c r="F31" s="42">
        <v>0</v>
      </c>
      <c r="G31" s="42">
        <v>0</v>
      </c>
      <c r="H31" s="42">
        <v>9146</v>
      </c>
    </row>
    <row r="32" spans="1:8" x14ac:dyDescent="0.35">
      <c r="A32" s="41" t="s">
        <v>380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</row>
    <row r="33" spans="1:8" x14ac:dyDescent="0.35">
      <c r="A33" s="41" t="s">
        <v>381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</row>
    <row r="34" spans="1:8" x14ac:dyDescent="0.35">
      <c r="A34" s="41" t="s">
        <v>382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</row>
    <row r="35" spans="1:8" x14ac:dyDescent="0.35">
      <c r="A35" s="41" t="s">
        <v>383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</row>
    <row r="36" spans="1:8" x14ac:dyDescent="0.35">
      <c r="A36" s="41" t="s">
        <v>384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</row>
    <row r="37" spans="1:8" x14ac:dyDescent="0.35">
      <c r="A37" s="41" t="s">
        <v>385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</row>
    <row r="38" spans="1:8" x14ac:dyDescent="0.35">
      <c r="A38" s="41" t="s">
        <v>386</v>
      </c>
      <c r="B38" s="42">
        <v>1577</v>
      </c>
      <c r="C38" s="42">
        <v>0</v>
      </c>
      <c r="D38" s="42">
        <v>0</v>
      </c>
      <c r="E38" s="42">
        <v>1577</v>
      </c>
      <c r="F38" s="42">
        <v>907</v>
      </c>
      <c r="G38" s="42">
        <v>38</v>
      </c>
      <c r="H38" s="42">
        <v>670</v>
      </c>
    </row>
    <row r="39" spans="1:8" x14ac:dyDescent="0.35">
      <c r="A39" s="41" t="s">
        <v>387</v>
      </c>
      <c r="B39" s="42">
        <v>3747</v>
      </c>
      <c r="C39" s="42">
        <v>21</v>
      </c>
      <c r="D39" s="42">
        <v>0</v>
      </c>
      <c r="E39" s="42">
        <v>3767</v>
      </c>
      <c r="F39" s="42">
        <v>467</v>
      </c>
      <c r="G39" s="42">
        <v>209</v>
      </c>
      <c r="H39" s="42">
        <v>3300</v>
      </c>
    </row>
    <row r="40" spans="1:8" x14ac:dyDescent="0.35">
      <c r="A40" s="41" t="s">
        <v>388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</row>
    <row r="41" spans="1:8" x14ac:dyDescent="0.35">
      <c r="A41" s="41" t="s">
        <v>389</v>
      </c>
      <c r="B41" s="42">
        <v>3697</v>
      </c>
      <c r="C41" s="42">
        <v>0</v>
      </c>
      <c r="D41" s="42">
        <v>0</v>
      </c>
      <c r="E41" s="42">
        <v>3697</v>
      </c>
      <c r="F41" s="42">
        <v>2502</v>
      </c>
      <c r="G41" s="42">
        <v>62</v>
      </c>
      <c r="H41" s="42">
        <v>1194</v>
      </c>
    </row>
    <row r="42" spans="1:8" x14ac:dyDescent="0.35">
      <c r="A42" s="41" t="s">
        <v>390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</row>
    <row r="43" spans="1:8" x14ac:dyDescent="0.35">
      <c r="A43" s="41" t="s">
        <v>391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</row>
    <row r="44" spans="1:8" x14ac:dyDescent="0.35">
      <c r="A44" s="41" t="s">
        <v>392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</row>
    <row r="45" spans="1:8" x14ac:dyDescent="0.35">
      <c r="A45" s="41" t="s">
        <v>393</v>
      </c>
      <c r="B45" s="42">
        <v>2887</v>
      </c>
      <c r="C45" s="42">
        <v>0</v>
      </c>
      <c r="D45" s="42">
        <v>0</v>
      </c>
      <c r="E45" s="42">
        <v>2887</v>
      </c>
      <c r="F45" s="42">
        <v>1343</v>
      </c>
      <c r="G45" s="42">
        <v>68</v>
      </c>
      <c r="H45" s="42">
        <v>1544</v>
      </c>
    </row>
    <row r="46" spans="1:8" x14ac:dyDescent="0.35">
      <c r="A46" s="41" t="s">
        <v>394</v>
      </c>
      <c r="B46" s="42">
        <v>30734</v>
      </c>
      <c r="C46" s="42">
        <v>100</v>
      </c>
      <c r="D46" s="42">
        <v>0</v>
      </c>
      <c r="E46" s="42">
        <v>30835</v>
      </c>
      <c r="F46" s="42">
        <v>15291</v>
      </c>
      <c r="G46" s="42">
        <v>520</v>
      </c>
      <c r="H46" s="42">
        <v>15543</v>
      </c>
    </row>
    <row r="47" spans="1:8" x14ac:dyDescent="0.35">
      <c r="A47" s="41" t="s">
        <v>395</v>
      </c>
      <c r="B47" s="42">
        <v>661356</v>
      </c>
      <c r="C47" s="42">
        <v>880</v>
      </c>
      <c r="D47" s="42">
        <v>0</v>
      </c>
      <c r="E47" s="42">
        <v>662236</v>
      </c>
      <c r="F47" s="42">
        <v>373021</v>
      </c>
      <c r="G47" s="42">
        <v>13248</v>
      </c>
      <c r="H47" s="42">
        <v>289215</v>
      </c>
    </row>
    <row r="48" spans="1:8" x14ac:dyDescent="0.35">
      <c r="A48" s="41" t="s">
        <v>396</v>
      </c>
      <c r="B48" s="42">
        <v>352</v>
      </c>
      <c r="C48" s="42">
        <v>16</v>
      </c>
      <c r="D48" s="42">
        <v>0</v>
      </c>
      <c r="E48" s="42">
        <v>368</v>
      </c>
      <c r="F48" s="42">
        <v>35</v>
      </c>
      <c r="G48" s="42">
        <v>8</v>
      </c>
      <c r="H48" s="42">
        <v>332</v>
      </c>
    </row>
    <row r="49" spans="1:8" x14ac:dyDescent="0.35">
      <c r="A49" s="41" t="s">
        <v>397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</row>
    <row r="50" spans="1:8" x14ac:dyDescent="0.35">
      <c r="A50" s="41" t="s">
        <v>398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</row>
    <row r="51" spans="1:8" x14ac:dyDescent="0.35">
      <c r="A51" s="41" t="s">
        <v>399</v>
      </c>
      <c r="B51" s="42">
        <v>6694</v>
      </c>
      <c r="C51" s="42">
        <v>101</v>
      </c>
      <c r="D51" s="42">
        <v>0</v>
      </c>
      <c r="E51" s="42">
        <v>6795</v>
      </c>
      <c r="F51" s="42">
        <v>5578</v>
      </c>
      <c r="G51" s="42">
        <v>45</v>
      </c>
      <c r="H51" s="42">
        <v>1217</v>
      </c>
    </row>
    <row r="52" spans="1:8" x14ac:dyDescent="0.35">
      <c r="A52" s="41" t="s">
        <v>400</v>
      </c>
      <c r="B52" s="42">
        <v>14699</v>
      </c>
      <c r="C52" s="42">
        <v>107</v>
      </c>
      <c r="D52" s="42">
        <v>0</v>
      </c>
      <c r="E52" s="42">
        <v>14806</v>
      </c>
      <c r="F52" s="42">
        <v>10018</v>
      </c>
      <c r="G52" s="42">
        <v>380</v>
      </c>
      <c r="H52" s="42">
        <v>4788</v>
      </c>
    </row>
    <row r="53" spans="1:8" x14ac:dyDescent="0.35">
      <c r="A53" s="41" t="s">
        <v>401</v>
      </c>
      <c r="B53" s="42">
        <v>155390</v>
      </c>
      <c r="C53" s="42">
        <v>1450</v>
      </c>
      <c r="D53" s="42">
        <v>0</v>
      </c>
      <c r="E53" s="42">
        <v>156840</v>
      </c>
      <c r="F53" s="42">
        <v>10534</v>
      </c>
      <c r="G53" s="42">
        <v>4256</v>
      </c>
      <c r="H53" s="42">
        <v>146306</v>
      </c>
    </row>
    <row r="54" spans="1:8" x14ac:dyDescent="0.35">
      <c r="A54" s="41" t="s">
        <v>402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</row>
    <row r="55" spans="1:8" x14ac:dyDescent="0.35">
      <c r="A55" s="41" t="s">
        <v>403</v>
      </c>
      <c r="B55" s="42">
        <v>873</v>
      </c>
      <c r="C55" s="42">
        <v>232</v>
      </c>
      <c r="D55" s="42">
        <v>0</v>
      </c>
      <c r="E55" s="42">
        <v>1105</v>
      </c>
      <c r="F55" s="42">
        <v>328</v>
      </c>
      <c r="G55" s="42">
        <v>47</v>
      </c>
      <c r="H55" s="42">
        <v>777</v>
      </c>
    </row>
    <row r="56" spans="1:8" x14ac:dyDescent="0.35">
      <c r="A56" s="41" t="s">
        <v>404</v>
      </c>
      <c r="B56" s="42">
        <v>1848</v>
      </c>
      <c r="C56" s="42">
        <v>0</v>
      </c>
      <c r="D56" s="42">
        <v>0</v>
      </c>
      <c r="E56" s="42">
        <v>1848</v>
      </c>
      <c r="F56" s="42">
        <v>328</v>
      </c>
      <c r="G56" s="42">
        <v>26</v>
      </c>
      <c r="H56" s="42">
        <v>1520</v>
      </c>
    </row>
    <row r="57" spans="1:8" x14ac:dyDescent="0.35">
      <c r="A57" s="41" t="s">
        <v>405</v>
      </c>
      <c r="B57" s="42">
        <v>2821</v>
      </c>
      <c r="C57" s="42">
        <v>10</v>
      </c>
      <c r="D57" s="42">
        <v>0</v>
      </c>
      <c r="E57" s="42">
        <v>2831</v>
      </c>
      <c r="F57" s="42">
        <v>1536</v>
      </c>
      <c r="G57" s="42">
        <v>56</v>
      </c>
      <c r="H57" s="42">
        <v>1295</v>
      </c>
    </row>
    <row r="58" spans="1:8" x14ac:dyDescent="0.35">
      <c r="A58" s="41" t="s">
        <v>406</v>
      </c>
      <c r="B58" s="42">
        <v>21932</v>
      </c>
      <c r="C58" s="42">
        <v>30</v>
      </c>
      <c r="D58" s="42">
        <v>0</v>
      </c>
      <c r="E58" s="42">
        <v>21962</v>
      </c>
      <c r="F58" s="42">
        <v>14826</v>
      </c>
      <c r="G58" s="42">
        <v>331</v>
      </c>
      <c r="H58" s="42">
        <v>7136</v>
      </c>
    </row>
    <row r="59" spans="1:8" x14ac:dyDescent="0.35">
      <c r="A59" s="41" t="s">
        <v>407</v>
      </c>
      <c r="B59" s="42">
        <v>67704</v>
      </c>
      <c r="C59" s="42">
        <v>1601</v>
      </c>
      <c r="D59" s="42">
        <v>9</v>
      </c>
      <c r="E59" s="42">
        <v>69295</v>
      </c>
      <c r="F59" s="42">
        <v>34342</v>
      </c>
      <c r="G59" s="42">
        <v>1537</v>
      </c>
      <c r="H59" s="42">
        <v>34953</v>
      </c>
    </row>
    <row r="60" spans="1:8" x14ac:dyDescent="0.35">
      <c r="A60" s="41" t="s">
        <v>408</v>
      </c>
      <c r="B60" s="42">
        <v>4</v>
      </c>
      <c r="C60" s="42">
        <v>0</v>
      </c>
      <c r="D60" s="42">
        <v>0</v>
      </c>
      <c r="E60" s="42">
        <v>4</v>
      </c>
      <c r="F60" s="42">
        <v>0</v>
      </c>
      <c r="G60" s="42">
        <v>0</v>
      </c>
      <c r="H60" s="42">
        <v>4</v>
      </c>
    </row>
    <row r="61" spans="1:8" x14ac:dyDescent="0.35">
      <c r="A61" s="41" t="s">
        <v>409</v>
      </c>
      <c r="B61" s="42">
        <v>25252</v>
      </c>
      <c r="C61" s="42">
        <v>3556</v>
      </c>
      <c r="D61" s="42">
        <v>847</v>
      </c>
      <c r="E61" s="42">
        <v>27962</v>
      </c>
      <c r="F61" s="42">
        <v>0</v>
      </c>
      <c r="G61" s="42">
        <v>0</v>
      </c>
      <c r="H61" s="42">
        <v>27962</v>
      </c>
    </row>
    <row r="62" spans="1:8" x14ac:dyDescent="0.35">
      <c r="A62" s="41" t="s">
        <v>410</v>
      </c>
      <c r="B62" s="42">
        <v>47285</v>
      </c>
      <c r="C62" s="42">
        <v>865</v>
      </c>
      <c r="D62" s="42">
        <v>761</v>
      </c>
      <c r="E62" s="42">
        <v>47389</v>
      </c>
      <c r="F62" s="42">
        <v>36492</v>
      </c>
      <c r="G62" s="42">
        <v>2283</v>
      </c>
      <c r="H62" s="42">
        <v>10897</v>
      </c>
    </row>
    <row r="63" spans="1:8" x14ac:dyDescent="0.35">
      <c r="A63" s="41" t="s">
        <v>411</v>
      </c>
      <c r="B63" s="42">
        <v>39789</v>
      </c>
      <c r="C63" s="42">
        <v>469</v>
      </c>
      <c r="D63" s="42">
        <v>442</v>
      </c>
      <c r="E63" s="42">
        <v>39815</v>
      </c>
      <c r="F63" s="42">
        <v>30169</v>
      </c>
      <c r="G63" s="42">
        <v>1933</v>
      </c>
      <c r="H63" s="42">
        <v>9646</v>
      </c>
    </row>
    <row r="64" spans="1:8" x14ac:dyDescent="0.35">
      <c r="A64" s="41" t="s">
        <v>412</v>
      </c>
      <c r="B64" s="42">
        <v>7421</v>
      </c>
      <c r="C64" s="42">
        <v>397</v>
      </c>
      <c r="D64" s="42">
        <v>319</v>
      </c>
      <c r="E64" s="42">
        <v>7499</v>
      </c>
      <c r="F64" s="42">
        <v>6323</v>
      </c>
      <c r="G64" s="42">
        <v>350</v>
      </c>
      <c r="H64" s="42">
        <v>1176</v>
      </c>
    </row>
    <row r="65" spans="1:8" x14ac:dyDescent="0.35">
      <c r="A65" s="41" t="s">
        <v>413</v>
      </c>
      <c r="B65" s="42">
        <v>75</v>
      </c>
      <c r="C65" s="42">
        <v>0</v>
      </c>
      <c r="D65" s="42">
        <v>0</v>
      </c>
      <c r="E65" s="42">
        <v>75</v>
      </c>
      <c r="F65" s="42">
        <v>0</v>
      </c>
      <c r="G65" s="42">
        <v>0</v>
      </c>
      <c r="H65" s="42">
        <v>75</v>
      </c>
    </row>
    <row r="66" spans="1:8" x14ac:dyDescent="0.35">
      <c r="A66" s="41" t="s">
        <v>11</v>
      </c>
      <c r="B66" s="42">
        <v>1425752</v>
      </c>
      <c r="C66" s="42">
        <v>17973</v>
      </c>
      <c r="D66" s="42">
        <v>2539</v>
      </c>
      <c r="E66" s="42">
        <v>1441187</v>
      </c>
      <c r="F66" s="42">
        <v>659146</v>
      </c>
      <c r="G66" s="42">
        <v>28458</v>
      </c>
      <c r="H66" s="42">
        <v>782040</v>
      </c>
    </row>
  </sheetData>
  <mergeCells count="1">
    <mergeCell ref="A1:H1"/>
  </mergeCells>
  <phoneticPr fontId="5"/>
  <pageMargins left="0.59055118110236227" right="0.39370078740157483" top="0.39370078740157483" bottom="0.39370078740157483" header="0.19685039370078741" footer="0.19685039370078741"/>
  <pageSetup paperSize="9" scale="60" orientation="portrait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5.75" x14ac:dyDescent="0.35"/>
  <cols>
    <col min="1" max="1" width="22.875" style="2" customWidth="1"/>
    <col min="2" max="10" width="12.875" style="2" customWidth="1"/>
    <col min="11" max="16384" width="8.875" style="2"/>
  </cols>
  <sheetData>
    <row r="1" spans="1:10" ht="30" x14ac:dyDescent="0.6">
      <c r="A1" s="1" t="s">
        <v>78</v>
      </c>
    </row>
    <row r="2" spans="1:10" ht="18.75" x14ac:dyDescent="0.4">
      <c r="A2" s="3" t="s">
        <v>440</v>
      </c>
    </row>
    <row r="3" spans="1:10" ht="18.75" x14ac:dyDescent="0.4">
      <c r="A3" s="3" t="s">
        <v>1</v>
      </c>
    </row>
    <row r="4" spans="1:10" ht="18.75" x14ac:dyDescent="0.4">
      <c r="J4" s="5" t="s">
        <v>598</v>
      </c>
    </row>
    <row r="5" spans="1:10" ht="31.5" x14ac:dyDescent="0.35">
      <c r="A5" s="17" t="s">
        <v>48</v>
      </c>
      <c r="B5" s="6" t="s">
        <v>79</v>
      </c>
      <c r="C5" s="7" t="s">
        <v>80</v>
      </c>
      <c r="D5" s="7" t="s">
        <v>81</v>
      </c>
      <c r="E5" s="7" t="s">
        <v>82</v>
      </c>
      <c r="F5" s="7" t="s">
        <v>83</v>
      </c>
      <c r="G5" s="7" t="s">
        <v>84</v>
      </c>
      <c r="H5" s="7" t="s">
        <v>85</v>
      </c>
      <c r="I5" s="7" t="s">
        <v>86</v>
      </c>
      <c r="J5" s="6" t="s">
        <v>87</v>
      </c>
    </row>
    <row r="6" spans="1:10" ht="18" customHeight="1" x14ac:dyDescent="0.35">
      <c r="A6" s="18">
        <v>193326</v>
      </c>
      <c r="B6" s="9">
        <v>15407</v>
      </c>
      <c r="C6" s="9">
        <v>16567</v>
      </c>
      <c r="D6" s="9">
        <v>16294</v>
      </c>
      <c r="E6" s="9">
        <v>15854</v>
      </c>
      <c r="F6" s="9">
        <v>15280</v>
      </c>
      <c r="G6" s="9">
        <v>61821</v>
      </c>
      <c r="H6" s="9">
        <v>29090</v>
      </c>
      <c r="I6" s="9">
        <v>13534</v>
      </c>
      <c r="J6" s="9">
        <v>9478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scale="63" fitToHeight="0" orientation="portrait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/>
  </sheetViews>
  <sheetFormatPr defaultColWidth="8.875" defaultRowHeight="15.75" x14ac:dyDescent="0.35"/>
  <cols>
    <col min="1" max="1" width="22.875" style="2" customWidth="1"/>
    <col min="2" max="2" width="112.875" style="2" customWidth="1"/>
    <col min="3" max="16384" width="8.875" style="2"/>
  </cols>
  <sheetData>
    <row r="1" spans="1:2" ht="30" x14ac:dyDescent="0.6">
      <c r="A1" s="1" t="s">
        <v>88</v>
      </c>
    </row>
    <row r="2" spans="1:2" ht="18.75" x14ac:dyDescent="0.4">
      <c r="A2" s="3" t="s">
        <v>440</v>
      </c>
    </row>
    <row r="3" spans="1:2" ht="18.75" x14ac:dyDescent="0.4">
      <c r="A3" s="3" t="s">
        <v>1</v>
      </c>
    </row>
    <row r="4" spans="1:2" ht="18.75" x14ac:dyDescent="0.4">
      <c r="B4" s="5" t="s">
        <v>598</v>
      </c>
    </row>
    <row r="5" spans="1:2" ht="31.5" x14ac:dyDescent="0.35">
      <c r="A5" s="20" t="s">
        <v>89</v>
      </c>
      <c r="B5" s="6" t="s">
        <v>90</v>
      </c>
    </row>
    <row r="6" spans="1:2" ht="18" customHeight="1" x14ac:dyDescent="0.35">
      <c r="A6" s="19"/>
      <c r="B6" s="9"/>
    </row>
  </sheetData>
  <phoneticPr fontId="5"/>
  <pageMargins left="0.39370078740157483" right="0.39370078740157483" top="0.59055118110236227" bottom="0.39370078740157483" header="0.19685039370078741" footer="0.19685039370078741"/>
  <pageSetup paperSize="9" scale="64" fitToHeight="0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/>
  </sheetViews>
  <sheetFormatPr defaultColWidth="8.875" defaultRowHeight="15.75" x14ac:dyDescent="0.35"/>
  <cols>
    <col min="1" max="1" width="22.25" style="2" bestFit="1" customWidth="1"/>
    <col min="2" max="6" width="20.875" style="2" customWidth="1"/>
    <col min="7" max="16384" width="8.875" style="2"/>
  </cols>
  <sheetData>
    <row r="1" spans="1:6" ht="30" x14ac:dyDescent="0.6">
      <c r="A1" s="1" t="s">
        <v>91</v>
      </c>
    </row>
    <row r="2" spans="1:6" ht="18.75" x14ac:dyDescent="0.4">
      <c r="A2" s="3" t="s">
        <v>440</v>
      </c>
    </row>
    <row r="3" spans="1:6" ht="18.75" x14ac:dyDescent="0.4">
      <c r="A3" s="3" t="s">
        <v>1</v>
      </c>
    </row>
    <row r="4" spans="1:6" ht="18.75" x14ac:dyDescent="0.4">
      <c r="F4" s="5" t="s">
        <v>598</v>
      </c>
    </row>
    <row r="5" spans="1:6" ht="22.5" customHeight="1" x14ac:dyDescent="0.35">
      <c r="A5" s="83" t="s">
        <v>92</v>
      </c>
      <c r="B5" s="83" t="s">
        <v>93</v>
      </c>
      <c r="C5" s="83" t="s">
        <v>94</v>
      </c>
      <c r="D5" s="83" t="s">
        <v>95</v>
      </c>
      <c r="E5" s="83"/>
      <c r="F5" s="83" t="s">
        <v>96</v>
      </c>
    </row>
    <row r="6" spans="1:6" ht="22.5" customHeight="1" x14ac:dyDescent="0.35">
      <c r="A6" s="83"/>
      <c r="B6" s="83"/>
      <c r="C6" s="83"/>
      <c r="D6" s="6" t="s">
        <v>97</v>
      </c>
      <c r="E6" s="6" t="s">
        <v>31</v>
      </c>
      <c r="F6" s="83"/>
    </row>
    <row r="7" spans="1:6" ht="18" customHeight="1" x14ac:dyDescent="0.35">
      <c r="A7" s="41" t="s">
        <v>98</v>
      </c>
      <c r="B7" s="42">
        <v>334</v>
      </c>
      <c r="C7" s="42">
        <v>373</v>
      </c>
      <c r="D7" s="42">
        <v>425</v>
      </c>
      <c r="E7" s="42">
        <v>1</v>
      </c>
      <c r="F7" s="42">
        <v>282</v>
      </c>
    </row>
    <row r="8" spans="1:6" ht="18" customHeight="1" x14ac:dyDescent="0.35">
      <c r="A8" s="41" t="s">
        <v>99</v>
      </c>
      <c r="B8" s="42">
        <v>281</v>
      </c>
      <c r="C8" s="42">
        <v>178</v>
      </c>
      <c r="D8" s="42">
        <v>32</v>
      </c>
      <c r="E8" s="42">
        <v>156</v>
      </c>
      <c r="F8" s="42">
        <v>270</v>
      </c>
    </row>
    <row r="9" spans="1:6" ht="18" customHeight="1" x14ac:dyDescent="0.35">
      <c r="A9" s="41" t="s">
        <v>100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</row>
    <row r="10" spans="1:6" ht="18" customHeight="1" x14ac:dyDescent="0.35">
      <c r="A10" s="41" t="s">
        <v>101</v>
      </c>
      <c r="B10" s="42">
        <v>24287</v>
      </c>
      <c r="C10" s="42">
        <v>127</v>
      </c>
      <c r="D10" s="42">
        <v>0</v>
      </c>
      <c r="E10" s="42">
        <v>659</v>
      </c>
      <c r="F10" s="42">
        <v>23755</v>
      </c>
    </row>
    <row r="11" spans="1:6" ht="18" customHeight="1" x14ac:dyDescent="0.35">
      <c r="A11" s="41" t="s">
        <v>102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</row>
    <row r="12" spans="1:6" ht="18" customHeight="1" x14ac:dyDescent="0.35">
      <c r="A12" s="41" t="s">
        <v>103</v>
      </c>
      <c r="B12" s="42">
        <v>1494</v>
      </c>
      <c r="C12" s="42">
        <v>1477</v>
      </c>
      <c r="D12" s="42">
        <v>1464</v>
      </c>
      <c r="E12" s="42">
        <v>0</v>
      </c>
      <c r="F12" s="42">
        <v>1506</v>
      </c>
    </row>
    <row r="13" spans="1:6" ht="18" customHeight="1" x14ac:dyDescent="0.35">
      <c r="A13" s="43" t="s">
        <v>11</v>
      </c>
      <c r="B13" s="44">
        <v>26396</v>
      </c>
      <c r="C13" s="44">
        <v>2154</v>
      </c>
      <c r="D13" s="44">
        <v>1922</v>
      </c>
      <c r="E13" s="44">
        <v>816</v>
      </c>
      <c r="F13" s="44">
        <v>25812</v>
      </c>
    </row>
  </sheetData>
  <mergeCells count="5">
    <mergeCell ref="A5:A6"/>
    <mergeCell ref="B5:B6"/>
    <mergeCell ref="C5:C6"/>
    <mergeCell ref="D5:E5"/>
    <mergeCell ref="F5:F6"/>
  </mergeCells>
  <phoneticPr fontId="5"/>
  <pageMargins left="0.59055118110236227" right="0.39370078740157483" top="0.39370078740157483" bottom="0.39370078740157483" header="0.19685039370078741" footer="0.19685039370078741"/>
  <pageSetup paperSize="9" scale="67" orientation="portrait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/>
  </sheetViews>
  <sheetFormatPr defaultColWidth="8.875" defaultRowHeight="15.75" x14ac:dyDescent="0.35"/>
  <cols>
    <col min="1" max="1" width="25.875" style="2" customWidth="1"/>
    <col min="2" max="2" width="28.875" style="2" bestFit="1" customWidth="1"/>
    <col min="3" max="3" width="23.875" style="2" bestFit="1" customWidth="1"/>
    <col min="4" max="4" width="16.875" style="2" customWidth="1"/>
    <col min="5" max="5" width="45.5" style="2" bestFit="1" customWidth="1"/>
    <col min="6" max="16384" width="8.875" style="2"/>
  </cols>
  <sheetData>
    <row r="1" spans="1:5" ht="30" x14ac:dyDescent="0.6">
      <c r="A1" s="1" t="s">
        <v>104</v>
      </c>
    </row>
    <row r="2" spans="1:5" ht="18.75" x14ac:dyDescent="0.4">
      <c r="A2" s="3" t="s">
        <v>440</v>
      </c>
    </row>
    <row r="3" spans="1:5" ht="18.75" x14ac:dyDescent="0.4">
      <c r="A3" s="3" t="s">
        <v>1</v>
      </c>
    </row>
    <row r="4" spans="1:5" ht="18.75" x14ac:dyDescent="0.4">
      <c r="E4" s="5" t="s">
        <v>598</v>
      </c>
    </row>
    <row r="5" spans="1:5" ht="22.5" customHeight="1" x14ac:dyDescent="0.35">
      <c r="A5" s="6" t="s">
        <v>92</v>
      </c>
      <c r="B5" s="6" t="s">
        <v>105</v>
      </c>
      <c r="C5" s="6" t="s">
        <v>106</v>
      </c>
      <c r="D5" s="6" t="s">
        <v>107</v>
      </c>
      <c r="E5" s="6" t="s">
        <v>108</v>
      </c>
    </row>
    <row r="6" spans="1:5" ht="18" customHeight="1" x14ac:dyDescent="0.35">
      <c r="A6" s="86" t="s">
        <v>109</v>
      </c>
      <c r="B6" s="9" t="s">
        <v>499</v>
      </c>
      <c r="C6" s="9" t="s">
        <v>599</v>
      </c>
      <c r="D6" s="9">
        <v>273</v>
      </c>
      <c r="E6" s="9" t="s">
        <v>601</v>
      </c>
    </row>
    <row r="7" spans="1:5" ht="18" customHeight="1" x14ac:dyDescent="0.35">
      <c r="A7" s="86"/>
      <c r="B7" s="9" t="s">
        <v>500</v>
      </c>
      <c r="C7" s="9" t="s">
        <v>501</v>
      </c>
      <c r="D7" s="9">
        <v>71</v>
      </c>
      <c r="E7" s="9" t="s">
        <v>602</v>
      </c>
    </row>
    <row r="8" spans="1:5" ht="18" customHeight="1" x14ac:dyDescent="0.35">
      <c r="A8" s="86"/>
      <c r="B8" s="9" t="s">
        <v>502</v>
      </c>
      <c r="C8" s="9" t="s">
        <v>599</v>
      </c>
      <c r="D8" s="9">
        <v>37</v>
      </c>
      <c r="E8" s="9" t="s">
        <v>603</v>
      </c>
    </row>
    <row r="9" spans="1:5" ht="18" customHeight="1" x14ac:dyDescent="0.35">
      <c r="A9" s="86"/>
      <c r="B9" s="9" t="s">
        <v>503</v>
      </c>
      <c r="C9" s="9" t="s">
        <v>600</v>
      </c>
      <c r="D9" s="9">
        <v>48</v>
      </c>
      <c r="E9" s="9" t="s">
        <v>604</v>
      </c>
    </row>
    <row r="10" spans="1:5" ht="18" customHeight="1" x14ac:dyDescent="0.35">
      <c r="A10" s="86"/>
      <c r="B10" s="9" t="s">
        <v>504</v>
      </c>
      <c r="C10" s="9" t="s">
        <v>599</v>
      </c>
      <c r="D10" s="9">
        <v>22</v>
      </c>
      <c r="E10" s="9" t="s">
        <v>605</v>
      </c>
    </row>
    <row r="11" spans="1:5" ht="18" customHeight="1" x14ac:dyDescent="0.35">
      <c r="A11" s="87"/>
      <c r="B11" s="9" t="s">
        <v>505</v>
      </c>
      <c r="C11" s="9"/>
      <c r="D11" s="9">
        <v>146</v>
      </c>
      <c r="E11" s="9"/>
    </row>
    <row r="12" spans="1:5" ht="18" customHeight="1" x14ac:dyDescent="0.35">
      <c r="A12" s="88"/>
      <c r="B12" s="10" t="s">
        <v>110</v>
      </c>
      <c r="C12" s="21"/>
      <c r="D12" s="9">
        <v>596</v>
      </c>
      <c r="E12" s="21"/>
    </row>
    <row r="13" spans="1:5" ht="18" customHeight="1" x14ac:dyDescent="0.35">
      <c r="A13" s="87" t="s">
        <v>111</v>
      </c>
      <c r="B13" s="9" t="s">
        <v>506</v>
      </c>
      <c r="C13" s="9" t="s">
        <v>507</v>
      </c>
      <c r="D13" s="9">
        <v>2042</v>
      </c>
      <c r="E13" s="9" t="s">
        <v>508</v>
      </c>
    </row>
    <row r="14" spans="1:5" ht="18" customHeight="1" x14ac:dyDescent="0.35">
      <c r="A14" s="87"/>
      <c r="B14" s="9" t="s">
        <v>582</v>
      </c>
      <c r="C14" s="9" t="s">
        <v>606</v>
      </c>
      <c r="D14" s="9">
        <v>394</v>
      </c>
      <c r="E14" s="9" t="s">
        <v>611</v>
      </c>
    </row>
    <row r="15" spans="1:5" ht="18" customHeight="1" x14ac:dyDescent="0.35">
      <c r="A15" s="87"/>
      <c r="B15" s="9" t="s">
        <v>583</v>
      </c>
      <c r="C15" s="9" t="s">
        <v>607</v>
      </c>
      <c r="D15" s="9">
        <v>355</v>
      </c>
      <c r="E15" s="9" t="s">
        <v>612</v>
      </c>
    </row>
    <row r="16" spans="1:5" ht="18" customHeight="1" x14ac:dyDescent="0.35">
      <c r="A16" s="87"/>
      <c r="B16" s="9" t="s">
        <v>584</v>
      </c>
      <c r="C16" s="9" t="s">
        <v>608</v>
      </c>
      <c r="D16" s="9">
        <v>170</v>
      </c>
      <c r="E16" s="9" t="s">
        <v>613</v>
      </c>
    </row>
    <row r="17" spans="1:5" ht="18" customHeight="1" x14ac:dyDescent="0.35">
      <c r="A17" s="87"/>
      <c r="B17" s="9" t="s">
        <v>585</v>
      </c>
      <c r="C17" s="9" t="s">
        <v>609</v>
      </c>
      <c r="D17" s="9">
        <v>146</v>
      </c>
      <c r="E17" s="9" t="s">
        <v>614</v>
      </c>
    </row>
    <row r="18" spans="1:5" ht="18" customHeight="1" x14ac:dyDescent="0.35">
      <c r="A18" s="87"/>
      <c r="B18" s="9" t="s">
        <v>586</v>
      </c>
      <c r="C18" s="9" t="s">
        <v>610</v>
      </c>
      <c r="D18" s="9">
        <v>142</v>
      </c>
      <c r="E18" s="9" t="s">
        <v>615</v>
      </c>
    </row>
    <row r="19" spans="1:5" ht="18" customHeight="1" x14ac:dyDescent="0.35">
      <c r="A19" s="87"/>
      <c r="B19" s="9" t="s">
        <v>428</v>
      </c>
      <c r="C19" s="9"/>
      <c r="D19" s="9">
        <v>70262</v>
      </c>
      <c r="E19" s="9"/>
    </row>
    <row r="20" spans="1:5" ht="18" customHeight="1" x14ac:dyDescent="0.35">
      <c r="A20" s="88"/>
      <c r="B20" s="10" t="s">
        <v>110</v>
      </c>
      <c r="C20" s="21"/>
      <c r="D20" s="9">
        <v>73510</v>
      </c>
      <c r="E20" s="21"/>
    </row>
    <row r="21" spans="1:5" ht="18" customHeight="1" x14ac:dyDescent="0.35">
      <c r="A21" s="10" t="s">
        <v>11</v>
      </c>
      <c r="B21" s="21"/>
      <c r="C21" s="21"/>
      <c r="D21" s="9">
        <v>74107</v>
      </c>
      <c r="E21" s="21"/>
    </row>
  </sheetData>
  <mergeCells count="2">
    <mergeCell ref="A6:A12"/>
    <mergeCell ref="A13:A20"/>
  </mergeCells>
  <phoneticPr fontId="5"/>
  <pageMargins left="0.59055118110236227" right="0.39370078740157483" top="0.39370078740157483" bottom="0.39370078740157483" header="0.19685039370078741" footer="0.19685039370078741"/>
  <pageSetup paperSize="9" scale="60" orientation="portrait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1"/>
  <sheetViews>
    <sheetView topLeftCell="A46" workbookViewId="0">
      <selection activeCell="G8" sqref="G8"/>
    </sheetView>
  </sheetViews>
  <sheetFormatPr defaultColWidth="8.875" defaultRowHeight="15.75" x14ac:dyDescent="0.35"/>
  <cols>
    <col min="1" max="1" width="27.375" style="2" customWidth="1"/>
    <col min="2" max="3" width="22.5" style="2" customWidth="1"/>
    <col min="4" max="4" width="27.375" style="2" customWidth="1"/>
    <col min="5" max="5" width="24.875" style="64" customWidth="1"/>
    <col min="6" max="16384" width="8.875" style="2"/>
  </cols>
  <sheetData>
    <row r="1" spans="1:5" ht="30" x14ac:dyDescent="0.6">
      <c r="A1" s="1" t="s">
        <v>114</v>
      </c>
    </row>
    <row r="2" spans="1:5" ht="18.75" x14ac:dyDescent="0.4">
      <c r="A2" s="3" t="s">
        <v>440</v>
      </c>
    </row>
    <row r="3" spans="1:5" ht="18.75" x14ac:dyDescent="0.4">
      <c r="A3" s="3" t="s">
        <v>1</v>
      </c>
    </row>
    <row r="4" spans="1:5" ht="18.75" x14ac:dyDescent="0.4">
      <c r="E4" s="65" t="s">
        <v>598</v>
      </c>
    </row>
    <row r="5" spans="1:5" ht="22.5" customHeight="1" x14ac:dyDescent="0.35">
      <c r="A5" s="6" t="s">
        <v>115</v>
      </c>
      <c r="B5" s="6" t="s">
        <v>92</v>
      </c>
      <c r="C5" s="83" t="s">
        <v>116</v>
      </c>
      <c r="D5" s="83"/>
      <c r="E5" s="66" t="s">
        <v>107</v>
      </c>
    </row>
    <row r="6" spans="1:5" ht="18" customHeight="1" x14ac:dyDescent="0.35">
      <c r="A6" s="88" t="s">
        <v>117</v>
      </c>
      <c r="B6" s="88" t="s">
        <v>118</v>
      </c>
      <c r="C6" s="87" t="s">
        <v>325</v>
      </c>
      <c r="D6" s="89"/>
      <c r="E6" s="42">
        <v>40892</v>
      </c>
    </row>
    <row r="7" spans="1:5" ht="18" customHeight="1" x14ac:dyDescent="0.35">
      <c r="A7" s="88"/>
      <c r="B7" s="88"/>
      <c r="C7" s="87" t="s">
        <v>326</v>
      </c>
      <c r="D7" s="89"/>
      <c r="E7" s="42">
        <v>958</v>
      </c>
    </row>
    <row r="8" spans="1:5" ht="18" customHeight="1" x14ac:dyDescent="0.35">
      <c r="A8" s="88"/>
      <c r="B8" s="88"/>
      <c r="C8" s="87" t="s">
        <v>327</v>
      </c>
      <c r="D8" s="89"/>
      <c r="E8" s="42">
        <v>71</v>
      </c>
    </row>
    <row r="9" spans="1:5" ht="18" customHeight="1" x14ac:dyDescent="0.35">
      <c r="A9" s="88"/>
      <c r="B9" s="88"/>
      <c r="C9" s="87" t="s">
        <v>328</v>
      </c>
      <c r="D9" s="89"/>
      <c r="E9" s="42">
        <v>175</v>
      </c>
    </row>
    <row r="10" spans="1:5" ht="18" customHeight="1" x14ac:dyDescent="0.35">
      <c r="A10" s="88"/>
      <c r="B10" s="88"/>
      <c r="C10" s="87" t="s">
        <v>329</v>
      </c>
      <c r="D10" s="89"/>
      <c r="E10" s="42">
        <v>103</v>
      </c>
    </row>
    <row r="11" spans="1:5" ht="18" customHeight="1" x14ac:dyDescent="0.35">
      <c r="A11" s="88"/>
      <c r="B11" s="88"/>
      <c r="C11" s="87" t="s">
        <v>330</v>
      </c>
      <c r="D11" s="89"/>
      <c r="E11" s="42">
        <v>4765</v>
      </c>
    </row>
    <row r="12" spans="1:5" ht="18" customHeight="1" x14ac:dyDescent="0.35">
      <c r="A12" s="88"/>
      <c r="B12" s="88"/>
      <c r="C12" s="87" t="s">
        <v>429</v>
      </c>
      <c r="D12" s="89"/>
      <c r="E12" s="42">
        <v>314</v>
      </c>
    </row>
    <row r="13" spans="1:5" ht="18" customHeight="1" x14ac:dyDescent="0.35">
      <c r="A13" s="88"/>
      <c r="B13" s="88"/>
      <c r="C13" s="87" t="s">
        <v>331</v>
      </c>
      <c r="D13" s="89"/>
      <c r="E13" s="42">
        <v>255</v>
      </c>
    </row>
    <row r="14" spans="1:5" ht="18" customHeight="1" x14ac:dyDescent="0.35">
      <c r="A14" s="88"/>
      <c r="B14" s="88"/>
      <c r="C14" s="87" t="s">
        <v>509</v>
      </c>
      <c r="D14" s="89"/>
      <c r="E14" s="42">
        <v>46</v>
      </c>
    </row>
    <row r="15" spans="1:5" ht="18" customHeight="1" x14ac:dyDescent="0.35">
      <c r="A15" s="88"/>
      <c r="B15" s="88"/>
      <c r="C15" s="87" t="s">
        <v>332</v>
      </c>
      <c r="D15" s="89"/>
      <c r="E15" s="42">
        <v>175</v>
      </c>
    </row>
    <row r="16" spans="1:5" ht="18" customHeight="1" x14ac:dyDescent="0.35">
      <c r="A16" s="88"/>
      <c r="B16" s="88"/>
      <c r="C16" s="87" t="s">
        <v>333</v>
      </c>
      <c r="D16" s="89"/>
      <c r="E16" s="42">
        <v>19005</v>
      </c>
    </row>
    <row r="17" spans="1:5" ht="18" customHeight="1" x14ac:dyDescent="0.35">
      <c r="A17" s="88"/>
      <c r="B17" s="88"/>
      <c r="C17" s="87" t="s">
        <v>334</v>
      </c>
      <c r="D17" s="89"/>
      <c r="E17" s="42">
        <v>42</v>
      </c>
    </row>
    <row r="18" spans="1:5" ht="18" customHeight="1" x14ac:dyDescent="0.35">
      <c r="A18" s="88"/>
      <c r="B18" s="88"/>
      <c r="C18" s="105" t="s">
        <v>510</v>
      </c>
      <c r="D18" s="106"/>
      <c r="E18" s="42">
        <v>53</v>
      </c>
    </row>
    <row r="19" spans="1:5" ht="18" customHeight="1" x14ac:dyDescent="0.35">
      <c r="A19" s="88"/>
      <c r="B19" s="88"/>
      <c r="C19" s="87" t="s">
        <v>335</v>
      </c>
      <c r="D19" s="89"/>
      <c r="E19" s="42">
        <v>177</v>
      </c>
    </row>
    <row r="20" spans="1:5" ht="18" customHeight="1" x14ac:dyDescent="0.35">
      <c r="A20" s="88"/>
      <c r="B20" s="88"/>
      <c r="C20" s="88" t="s">
        <v>44</v>
      </c>
      <c r="D20" s="89"/>
      <c r="E20" s="42">
        <v>67033</v>
      </c>
    </row>
    <row r="21" spans="1:5" ht="18" customHeight="1" x14ac:dyDescent="0.35">
      <c r="A21" s="88"/>
      <c r="B21" s="88" t="s">
        <v>119</v>
      </c>
      <c r="C21" s="100" t="s">
        <v>120</v>
      </c>
      <c r="D21" s="8" t="s">
        <v>336</v>
      </c>
      <c r="E21" s="42">
        <v>453</v>
      </c>
    </row>
    <row r="22" spans="1:5" ht="18" customHeight="1" x14ac:dyDescent="0.35">
      <c r="A22" s="88"/>
      <c r="B22" s="88"/>
      <c r="C22" s="88"/>
      <c r="D22" s="8" t="s">
        <v>337</v>
      </c>
      <c r="E22" s="42">
        <v>123</v>
      </c>
    </row>
    <row r="23" spans="1:5" ht="18" customHeight="1" x14ac:dyDescent="0.35">
      <c r="A23" s="88"/>
      <c r="B23" s="88"/>
      <c r="C23" s="88"/>
      <c r="D23" s="10" t="s">
        <v>110</v>
      </c>
      <c r="E23" s="42">
        <v>576</v>
      </c>
    </row>
    <row r="24" spans="1:5" ht="18" customHeight="1" x14ac:dyDescent="0.35">
      <c r="A24" s="88"/>
      <c r="B24" s="88"/>
      <c r="C24" s="100" t="s">
        <v>121</v>
      </c>
      <c r="D24" s="33" t="s">
        <v>336</v>
      </c>
      <c r="E24" s="42">
        <v>13649</v>
      </c>
    </row>
    <row r="25" spans="1:5" ht="18" customHeight="1" x14ac:dyDescent="0.35">
      <c r="A25" s="88"/>
      <c r="B25" s="88"/>
      <c r="C25" s="88"/>
      <c r="D25" s="33" t="s">
        <v>337</v>
      </c>
      <c r="E25" s="42">
        <v>6887</v>
      </c>
    </row>
    <row r="26" spans="1:5" ht="18" customHeight="1" x14ac:dyDescent="0.35">
      <c r="A26" s="88"/>
      <c r="B26" s="88"/>
      <c r="C26" s="88"/>
      <c r="D26" s="10" t="s">
        <v>110</v>
      </c>
      <c r="E26" s="42">
        <v>20536</v>
      </c>
    </row>
    <row r="27" spans="1:5" ht="18" customHeight="1" x14ac:dyDescent="0.35">
      <c r="A27" s="89"/>
      <c r="B27" s="89"/>
      <c r="C27" s="88" t="s">
        <v>44</v>
      </c>
      <c r="D27" s="89"/>
      <c r="E27" s="42">
        <v>21112</v>
      </c>
    </row>
    <row r="28" spans="1:5" ht="18" customHeight="1" x14ac:dyDescent="0.35">
      <c r="A28" s="89"/>
      <c r="B28" s="88" t="s">
        <v>11</v>
      </c>
      <c r="C28" s="89"/>
      <c r="D28" s="89"/>
      <c r="E28" s="42">
        <v>88145</v>
      </c>
    </row>
    <row r="29" spans="1:5" ht="18" customHeight="1" x14ac:dyDescent="0.35">
      <c r="A29" s="88" t="s">
        <v>513</v>
      </c>
      <c r="B29" s="88" t="s">
        <v>515</v>
      </c>
      <c r="C29" s="87" t="s">
        <v>516</v>
      </c>
      <c r="D29" s="89"/>
      <c r="E29" s="42">
        <v>432</v>
      </c>
    </row>
    <row r="30" spans="1:5" ht="18" customHeight="1" x14ac:dyDescent="0.35">
      <c r="A30" s="88"/>
      <c r="B30" s="88"/>
      <c r="C30" s="88" t="s">
        <v>44</v>
      </c>
      <c r="D30" s="89"/>
      <c r="E30" s="42">
        <v>432</v>
      </c>
    </row>
    <row r="31" spans="1:5" ht="18" customHeight="1" x14ac:dyDescent="0.35">
      <c r="A31" s="88"/>
      <c r="B31" s="88" t="s">
        <v>119</v>
      </c>
      <c r="C31" s="100" t="s">
        <v>120</v>
      </c>
      <c r="D31" s="54" t="s">
        <v>336</v>
      </c>
      <c r="E31" s="42">
        <v>6</v>
      </c>
    </row>
    <row r="32" spans="1:5" ht="18" customHeight="1" x14ac:dyDescent="0.35">
      <c r="A32" s="88"/>
      <c r="B32" s="88"/>
      <c r="C32" s="88"/>
      <c r="D32" s="54" t="s">
        <v>337</v>
      </c>
      <c r="E32" s="42">
        <v>0</v>
      </c>
    </row>
    <row r="33" spans="1:5" ht="18" customHeight="1" x14ac:dyDescent="0.35">
      <c r="A33" s="88"/>
      <c r="B33" s="88"/>
      <c r="C33" s="88"/>
      <c r="D33" s="55" t="s">
        <v>110</v>
      </c>
      <c r="E33" s="42">
        <v>6</v>
      </c>
    </row>
    <row r="34" spans="1:5" ht="18" customHeight="1" x14ac:dyDescent="0.35">
      <c r="A34" s="88"/>
      <c r="B34" s="88"/>
      <c r="C34" s="100" t="s">
        <v>121</v>
      </c>
      <c r="D34" s="54" t="s">
        <v>336</v>
      </c>
      <c r="E34" s="42">
        <v>165</v>
      </c>
    </row>
    <row r="35" spans="1:5" ht="18" customHeight="1" x14ac:dyDescent="0.35">
      <c r="A35" s="88"/>
      <c r="B35" s="88"/>
      <c r="C35" s="88"/>
      <c r="D35" s="54" t="s">
        <v>337</v>
      </c>
      <c r="E35" s="42">
        <v>0</v>
      </c>
    </row>
    <row r="36" spans="1:5" ht="18" customHeight="1" x14ac:dyDescent="0.35">
      <c r="A36" s="88"/>
      <c r="B36" s="88"/>
      <c r="C36" s="88"/>
      <c r="D36" s="55" t="s">
        <v>110</v>
      </c>
      <c r="E36" s="42">
        <v>165</v>
      </c>
    </row>
    <row r="37" spans="1:5" ht="18" customHeight="1" x14ac:dyDescent="0.35">
      <c r="A37" s="89"/>
      <c r="B37" s="89"/>
      <c r="C37" s="88" t="s">
        <v>44</v>
      </c>
      <c r="D37" s="89"/>
      <c r="E37" s="42">
        <v>171</v>
      </c>
    </row>
    <row r="38" spans="1:5" ht="18" customHeight="1" x14ac:dyDescent="0.35">
      <c r="A38" s="89"/>
      <c r="B38" s="88" t="s">
        <v>11</v>
      </c>
      <c r="C38" s="89"/>
      <c r="D38" s="89"/>
      <c r="E38" s="42">
        <v>603</v>
      </c>
    </row>
    <row r="39" spans="1:5" ht="18" customHeight="1" x14ac:dyDescent="0.35">
      <c r="A39" s="88" t="s">
        <v>514</v>
      </c>
      <c r="B39" s="88" t="s">
        <v>515</v>
      </c>
      <c r="C39" s="87"/>
      <c r="D39" s="89"/>
      <c r="E39" s="42"/>
    </row>
    <row r="40" spans="1:5" ht="18" customHeight="1" x14ac:dyDescent="0.35">
      <c r="A40" s="88"/>
      <c r="B40" s="88"/>
      <c r="C40" s="88" t="s">
        <v>44</v>
      </c>
      <c r="D40" s="89"/>
      <c r="E40" s="42">
        <v>0</v>
      </c>
    </row>
    <row r="41" spans="1:5" ht="18" customHeight="1" x14ac:dyDescent="0.35">
      <c r="A41" s="88"/>
      <c r="B41" s="88" t="s">
        <v>119</v>
      </c>
      <c r="C41" s="100" t="s">
        <v>120</v>
      </c>
      <c r="D41" s="57" t="s">
        <v>336</v>
      </c>
      <c r="E41" s="42"/>
    </row>
    <row r="42" spans="1:5" ht="18" customHeight="1" x14ac:dyDescent="0.35">
      <c r="A42" s="88"/>
      <c r="B42" s="88"/>
      <c r="C42" s="88"/>
      <c r="D42" s="57" t="s">
        <v>337</v>
      </c>
      <c r="E42" s="42"/>
    </row>
    <row r="43" spans="1:5" ht="18" customHeight="1" x14ac:dyDescent="0.35">
      <c r="A43" s="88"/>
      <c r="B43" s="88"/>
      <c r="C43" s="88"/>
      <c r="D43" s="58" t="s">
        <v>110</v>
      </c>
      <c r="E43" s="42">
        <v>0</v>
      </c>
    </row>
    <row r="44" spans="1:5" ht="18" customHeight="1" x14ac:dyDescent="0.35">
      <c r="A44" s="88"/>
      <c r="B44" s="88"/>
      <c r="C44" s="100" t="s">
        <v>121</v>
      </c>
      <c r="D44" s="57" t="s">
        <v>336</v>
      </c>
      <c r="E44" s="42">
        <v>10</v>
      </c>
    </row>
    <row r="45" spans="1:5" ht="18" customHeight="1" x14ac:dyDescent="0.35">
      <c r="A45" s="88"/>
      <c r="B45" s="88"/>
      <c r="C45" s="88"/>
      <c r="D45" s="57" t="s">
        <v>337</v>
      </c>
      <c r="E45" s="42">
        <v>0</v>
      </c>
    </row>
    <row r="46" spans="1:5" ht="18" customHeight="1" x14ac:dyDescent="0.35">
      <c r="A46" s="88"/>
      <c r="B46" s="88"/>
      <c r="C46" s="88"/>
      <c r="D46" s="58" t="s">
        <v>110</v>
      </c>
      <c r="E46" s="42">
        <v>10</v>
      </c>
    </row>
    <row r="47" spans="1:5" ht="18" customHeight="1" x14ac:dyDescent="0.35">
      <c r="A47" s="89"/>
      <c r="B47" s="89"/>
      <c r="C47" s="88" t="s">
        <v>44</v>
      </c>
      <c r="D47" s="89"/>
      <c r="E47" s="42">
        <v>10</v>
      </c>
    </row>
    <row r="48" spans="1:5" ht="18" customHeight="1" thickBot="1" x14ac:dyDescent="0.4">
      <c r="A48" s="99"/>
      <c r="B48" s="98" t="s">
        <v>11</v>
      </c>
      <c r="C48" s="99"/>
      <c r="D48" s="99"/>
      <c r="E48" s="46">
        <v>10</v>
      </c>
    </row>
    <row r="49" spans="1:5" ht="16.5" thickTop="1" x14ac:dyDescent="0.35">
      <c r="A49" s="94" t="s">
        <v>512</v>
      </c>
      <c r="B49" s="102" t="s">
        <v>118</v>
      </c>
      <c r="C49" s="103"/>
      <c r="D49" s="104"/>
      <c r="E49" s="63">
        <v>67466</v>
      </c>
    </row>
    <row r="50" spans="1:5" x14ac:dyDescent="0.35">
      <c r="A50" s="94"/>
      <c r="B50" s="88" t="s">
        <v>119</v>
      </c>
      <c r="C50" s="96" t="s">
        <v>343</v>
      </c>
      <c r="D50" s="97"/>
      <c r="E50" s="42">
        <v>581</v>
      </c>
    </row>
    <row r="51" spans="1:5" x14ac:dyDescent="0.35">
      <c r="A51" s="94"/>
      <c r="B51" s="88"/>
      <c r="C51" s="96" t="s">
        <v>344</v>
      </c>
      <c r="D51" s="97"/>
      <c r="E51" s="42">
        <v>20711</v>
      </c>
    </row>
    <row r="52" spans="1:5" x14ac:dyDescent="0.35">
      <c r="A52" s="94"/>
      <c r="B52" s="89"/>
      <c r="C52" s="90" t="s">
        <v>44</v>
      </c>
      <c r="D52" s="92"/>
      <c r="E52" s="42">
        <v>21293</v>
      </c>
    </row>
    <row r="53" spans="1:5" x14ac:dyDescent="0.35">
      <c r="A53" s="101"/>
      <c r="B53" s="88" t="s">
        <v>11</v>
      </c>
      <c r="C53" s="89"/>
      <c r="D53" s="89"/>
      <c r="E53" s="42">
        <v>88758</v>
      </c>
    </row>
    <row r="54" spans="1:5" x14ac:dyDescent="0.35">
      <c r="A54" s="56" t="s">
        <v>511</v>
      </c>
      <c r="B54" s="90" t="s">
        <v>118</v>
      </c>
      <c r="C54" s="91"/>
      <c r="D54" s="92"/>
      <c r="E54" s="42">
        <v>-485</v>
      </c>
    </row>
    <row r="55" spans="1:5" x14ac:dyDescent="0.35">
      <c r="A55" s="93" t="s">
        <v>342</v>
      </c>
      <c r="B55" s="90" t="s">
        <v>118</v>
      </c>
      <c r="C55" s="91"/>
      <c r="D55" s="92"/>
      <c r="E55" s="42">
        <v>66981</v>
      </c>
    </row>
    <row r="56" spans="1:5" x14ac:dyDescent="0.35">
      <c r="A56" s="94"/>
      <c r="B56" s="88" t="s">
        <v>119</v>
      </c>
      <c r="C56" s="96" t="s">
        <v>343</v>
      </c>
      <c r="D56" s="97"/>
      <c r="E56" s="42">
        <v>581</v>
      </c>
    </row>
    <row r="57" spans="1:5" x14ac:dyDescent="0.35">
      <c r="A57" s="94"/>
      <c r="B57" s="88"/>
      <c r="C57" s="96" t="s">
        <v>344</v>
      </c>
      <c r="D57" s="97"/>
      <c r="E57" s="42">
        <v>20711</v>
      </c>
    </row>
    <row r="58" spans="1:5" x14ac:dyDescent="0.35">
      <c r="A58" s="94"/>
      <c r="B58" s="89"/>
      <c r="C58" s="90" t="s">
        <v>44</v>
      </c>
      <c r="D58" s="92"/>
      <c r="E58" s="42">
        <v>21293</v>
      </c>
    </row>
    <row r="59" spans="1:5" ht="16.5" thickBot="1" x14ac:dyDescent="0.4">
      <c r="A59" s="95"/>
      <c r="B59" s="98" t="s">
        <v>11</v>
      </c>
      <c r="C59" s="99"/>
      <c r="D59" s="99"/>
      <c r="E59" s="46">
        <v>88273</v>
      </c>
    </row>
    <row r="60" spans="1:5" ht="18" customHeight="1" thickTop="1" x14ac:dyDescent="0.35">
      <c r="A60" s="88" t="s">
        <v>564</v>
      </c>
      <c r="B60" s="88" t="s">
        <v>118</v>
      </c>
      <c r="C60" s="87" t="s">
        <v>569</v>
      </c>
      <c r="D60" s="89"/>
      <c r="E60" s="42">
        <v>6606</v>
      </c>
    </row>
    <row r="61" spans="1:5" ht="18" customHeight="1" x14ac:dyDescent="0.35">
      <c r="A61" s="88"/>
      <c r="B61" s="88"/>
      <c r="C61" s="87" t="s">
        <v>565</v>
      </c>
      <c r="D61" s="89"/>
      <c r="E61" s="42">
        <v>704</v>
      </c>
    </row>
    <row r="62" spans="1:5" ht="18" customHeight="1" x14ac:dyDescent="0.35">
      <c r="A62" s="88"/>
      <c r="B62" s="88"/>
      <c r="C62" s="87" t="s">
        <v>566</v>
      </c>
      <c r="D62" s="89"/>
      <c r="E62" s="42">
        <v>9004</v>
      </c>
    </row>
    <row r="63" spans="1:5" ht="18" customHeight="1" x14ac:dyDescent="0.35">
      <c r="A63" s="88"/>
      <c r="B63" s="88"/>
      <c r="C63" s="87" t="s">
        <v>567</v>
      </c>
      <c r="D63" s="89"/>
      <c r="E63" s="42">
        <v>6496</v>
      </c>
    </row>
    <row r="64" spans="1:5" ht="18" customHeight="1" x14ac:dyDescent="0.35">
      <c r="A64" s="88"/>
      <c r="B64" s="88"/>
      <c r="C64" s="87" t="s">
        <v>568</v>
      </c>
      <c r="D64" s="89"/>
      <c r="E64" s="42">
        <v>2193</v>
      </c>
    </row>
    <row r="65" spans="1:5" ht="18" customHeight="1" x14ac:dyDescent="0.35">
      <c r="A65" s="88"/>
      <c r="B65" s="88"/>
      <c r="C65" s="88" t="s">
        <v>44</v>
      </c>
      <c r="D65" s="89"/>
      <c r="E65" s="42">
        <v>25004</v>
      </c>
    </row>
    <row r="66" spans="1:5" ht="18" customHeight="1" x14ac:dyDescent="0.35">
      <c r="A66" s="88"/>
      <c r="B66" s="88" t="s">
        <v>119</v>
      </c>
      <c r="C66" s="100" t="s">
        <v>120</v>
      </c>
      <c r="D66" s="57"/>
      <c r="E66" s="42"/>
    </row>
    <row r="67" spans="1:5" ht="18" customHeight="1" x14ac:dyDescent="0.35">
      <c r="A67" s="88"/>
      <c r="B67" s="88"/>
      <c r="C67" s="88"/>
      <c r="D67" s="58" t="s">
        <v>110</v>
      </c>
      <c r="E67" s="42">
        <v>0</v>
      </c>
    </row>
    <row r="68" spans="1:5" ht="18" customHeight="1" x14ac:dyDescent="0.35">
      <c r="A68" s="88"/>
      <c r="B68" s="88"/>
      <c r="C68" s="100" t="s">
        <v>121</v>
      </c>
      <c r="D68" s="57" t="s">
        <v>336</v>
      </c>
      <c r="E68" s="42">
        <v>6064</v>
      </c>
    </row>
    <row r="69" spans="1:5" ht="18" customHeight="1" x14ac:dyDescent="0.35">
      <c r="A69" s="88"/>
      <c r="B69" s="88"/>
      <c r="C69" s="88"/>
      <c r="D69" s="57" t="s">
        <v>337</v>
      </c>
      <c r="E69" s="42">
        <v>1280</v>
      </c>
    </row>
    <row r="70" spans="1:5" ht="18" customHeight="1" x14ac:dyDescent="0.35">
      <c r="A70" s="88"/>
      <c r="B70" s="88"/>
      <c r="C70" s="88"/>
      <c r="D70" s="58" t="s">
        <v>110</v>
      </c>
      <c r="E70" s="42">
        <v>7344</v>
      </c>
    </row>
    <row r="71" spans="1:5" ht="18" customHeight="1" x14ac:dyDescent="0.35">
      <c r="A71" s="89"/>
      <c r="B71" s="89"/>
      <c r="C71" s="88" t="s">
        <v>44</v>
      </c>
      <c r="D71" s="89"/>
      <c r="E71" s="42">
        <v>7344</v>
      </c>
    </row>
    <row r="72" spans="1:5" ht="18" customHeight="1" x14ac:dyDescent="0.35">
      <c r="A72" s="89"/>
      <c r="B72" s="88" t="s">
        <v>11</v>
      </c>
      <c r="C72" s="89"/>
      <c r="D72" s="89"/>
      <c r="E72" s="42">
        <v>32347</v>
      </c>
    </row>
    <row r="73" spans="1:5" ht="18" customHeight="1" x14ac:dyDescent="0.35">
      <c r="A73" s="88" t="s">
        <v>570</v>
      </c>
      <c r="B73" s="88" t="s">
        <v>118</v>
      </c>
      <c r="C73" s="87" t="s">
        <v>571</v>
      </c>
      <c r="D73" s="89"/>
      <c r="E73" s="42">
        <v>33</v>
      </c>
    </row>
    <row r="74" spans="1:5" ht="18" customHeight="1" x14ac:dyDescent="0.35">
      <c r="A74" s="88"/>
      <c r="B74" s="88"/>
      <c r="C74" s="88" t="s">
        <v>44</v>
      </c>
      <c r="D74" s="89"/>
      <c r="E74" s="42">
        <v>33</v>
      </c>
    </row>
    <row r="75" spans="1:5" ht="18" customHeight="1" x14ac:dyDescent="0.35">
      <c r="A75" s="88"/>
      <c r="B75" s="88" t="s">
        <v>119</v>
      </c>
      <c r="C75" s="100" t="s">
        <v>120</v>
      </c>
      <c r="D75" s="57" t="s">
        <v>337</v>
      </c>
      <c r="E75" s="42">
        <v>3</v>
      </c>
    </row>
    <row r="76" spans="1:5" ht="18" customHeight="1" x14ac:dyDescent="0.35">
      <c r="A76" s="88"/>
      <c r="B76" s="88"/>
      <c r="C76" s="88"/>
      <c r="D76" s="58" t="s">
        <v>110</v>
      </c>
      <c r="E76" s="42">
        <v>3</v>
      </c>
    </row>
    <row r="77" spans="1:5" ht="18" customHeight="1" x14ac:dyDescent="0.35">
      <c r="A77" s="88"/>
      <c r="B77" s="88"/>
      <c r="C77" s="100" t="s">
        <v>121</v>
      </c>
      <c r="D77" s="57" t="s">
        <v>337</v>
      </c>
      <c r="E77" s="42">
        <v>1</v>
      </c>
    </row>
    <row r="78" spans="1:5" ht="18" customHeight="1" x14ac:dyDescent="0.35">
      <c r="A78" s="88"/>
      <c r="B78" s="88"/>
      <c r="C78" s="88"/>
      <c r="D78" s="58" t="s">
        <v>110</v>
      </c>
      <c r="E78" s="42">
        <v>1</v>
      </c>
    </row>
    <row r="79" spans="1:5" ht="18" customHeight="1" x14ac:dyDescent="0.35">
      <c r="A79" s="89"/>
      <c r="B79" s="89"/>
      <c r="C79" s="88" t="s">
        <v>44</v>
      </c>
      <c r="D79" s="89"/>
      <c r="E79" s="42">
        <v>4</v>
      </c>
    </row>
    <row r="80" spans="1:5" ht="18" customHeight="1" x14ac:dyDescent="0.35">
      <c r="A80" s="89"/>
      <c r="B80" s="88" t="s">
        <v>11</v>
      </c>
      <c r="C80" s="89"/>
      <c r="D80" s="89"/>
      <c r="E80" s="42">
        <v>37</v>
      </c>
    </row>
    <row r="81" spans="1:5" ht="18" customHeight="1" x14ac:dyDescent="0.35">
      <c r="A81" s="88" t="s">
        <v>572</v>
      </c>
      <c r="B81" s="88" t="s">
        <v>118</v>
      </c>
      <c r="C81" s="87" t="s">
        <v>573</v>
      </c>
      <c r="D81" s="89"/>
      <c r="E81" s="42">
        <v>5935</v>
      </c>
    </row>
    <row r="82" spans="1:5" ht="18" customHeight="1" x14ac:dyDescent="0.35">
      <c r="A82" s="88"/>
      <c r="B82" s="88"/>
      <c r="C82" s="87" t="s">
        <v>574</v>
      </c>
      <c r="D82" s="89"/>
      <c r="E82" s="42">
        <v>7286</v>
      </c>
    </row>
    <row r="83" spans="1:5" ht="18" customHeight="1" x14ac:dyDescent="0.35">
      <c r="A83" s="88"/>
      <c r="B83" s="88"/>
      <c r="C83" s="87" t="s">
        <v>575</v>
      </c>
      <c r="D83" s="89"/>
      <c r="E83" s="42">
        <v>3778</v>
      </c>
    </row>
    <row r="84" spans="1:5" ht="18" customHeight="1" x14ac:dyDescent="0.35">
      <c r="A84" s="88"/>
      <c r="B84" s="88"/>
      <c r="C84" s="88" t="s">
        <v>44</v>
      </c>
      <c r="D84" s="89"/>
      <c r="E84" s="42">
        <v>16999</v>
      </c>
    </row>
    <row r="85" spans="1:5" ht="18" customHeight="1" x14ac:dyDescent="0.35">
      <c r="A85" s="88"/>
      <c r="B85" s="88" t="s">
        <v>119</v>
      </c>
      <c r="C85" s="100" t="s">
        <v>120</v>
      </c>
      <c r="D85" s="57"/>
      <c r="E85" s="42"/>
    </row>
    <row r="86" spans="1:5" ht="18" customHeight="1" x14ac:dyDescent="0.35">
      <c r="A86" s="88"/>
      <c r="B86" s="88"/>
      <c r="C86" s="88"/>
      <c r="D86" s="58" t="s">
        <v>110</v>
      </c>
      <c r="E86" s="42">
        <v>0</v>
      </c>
    </row>
    <row r="87" spans="1:5" ht="18" customHeight="1" x14ac:dyDescent="0.35">
      <c r="A87" s="88"/>
      <c r="B87" s="88"/>
      <c r="C87" s="100" t="s">
        <v>121</v>
      </c>
      <c r="D87" s="57" t="s">
        <v>336</v>
      </c>
      <c r="E87" s="42">
        <v>6274</v>
      </c>
    </row>
    <row r="88" spans="1:5" ht="18" customHeight="1" x14ac:dyDescent="0.35">
      <c r="A88" s="88"/>
      <c r="B88" s="88"/>
      <c r="C88" s="88"/>
      <c r="D88" s="57" t="s">
        <v>337</v>
      </c>
      <c r="E88" s="42">
        <v>3949</v>
      </c>
    </row>
    <row r="89" spans="1:5" ht="18" customHeight="1" x14ac:dyDescent="0.35">
      <c r="A89" s="88"/>
      <c r="B89" s="88"/>
      <c r="C89" s="88"/>
      <c r="D89" s="58" t="s">
        <v>110</v>
      </c>
      <c r="E89" s="42">
        <v>10223</v>
      </c>
    </row>
    <row r="90" spans="1:5" ht="18" customHeight="1" x14ac:dyDescent="0.35">
      <c r="A90" s="89"/>
      <c r="B90" s="89"/>
      <c r="C90" s="88" t="s">
        <v>44</v>
      </c>
      <c r="D90" s="89"/>
      <c r="E90" s="42">
        <v>10223</v>
      </c>
    </row>
    <row r="91" spans="1:5" ht="18" customHeight="1" x14ac:dyDescent="0.35">
      <c r="A91" s="89"/>
      <c r="B91" s="88" t="s">
        <v>11</v>
      </c>
      <c r="C91" s="89"/>
      <c r="D91" s="89"/>
      <c r="E91" s="42">
        <v>27223</v>
      </c>
    </row>
    <row r="92" spans="1:5" ht="18" customHeight="1" x14ac:dyDescent="0.35">
      <c r="A92" s="88" t="s">
        <v>576</v>
      </c>
      <c r="B92" s="88" t="s">
        <v>118</v>
      </c>
      <c r="C92" s="87" t="s">
        <v>577</v>
      </c>
      <c r="D92" s="89"/>
      <c r="E92" s="42">
        <v>2644</v>
      </c>
    </row>
    <row r="93" spans="1:5" ht="18" customHeight="1" x14ac:dyDescent="0.35">
      <c r="A93" s="88"/>
      <c r="B93" s="88"/>
      <c r="C93" s="87" t="s">
        <v>575</v>
      </c>
      <c r="D93" s="89"/>
      <c r="E93" s="42">
        <v>3310</v>
      </c>
    </row>
    <row r="94" spans="1:5" ht="18" customHeight="1" x14ac:dyDescent="0.35">
      <c r="A94" s="88"/>
      <c r="B94" s="88"/>
      <c r="C94" s="88" t="s">
        <v>44</v>
      </c>
      <c r="D94" s="89"/>
      <c r="E94" s="42">
        <v>5954</v>
      </c>
    </row>
    <row r="95" spans="1:5" ht="18" customHeight="1" x14ac:dyDescent="0.35">
      <c r="A95" s="88"/>
      <c r="B95" s="88" t="s">
        <v>119</v>
      </c>
      <c r="C95" s="100" t="s">
        <v>120</v>
      </c>
      <c r="D95" s="57"/>
      <c r="E95" s="42"/>
    </row>
    <row r="96" spans="1:5" ht="18" customHeight="1" x14ac:dyDescent="0.35">
      <c r="A96" s="88"/>
      <c r="B96" s="88"/>
      <c r="C96" s="88"/>
      <c r="D96" s="58" t="s">
        <v>110</v>
      </c>
      <c r="E96" s="42">
        <v>0</v>
      </c>
    </row>
    <row r="97" spans="1:5" ht="18" customHeight="1" x14ac:dyDescent="0.35">
      <c r="A97" s="88"/>
      <c r="B97" s="88"/>
      <c r="C97" s="100" t="s">
        <v>121</v>
      </c>
      <c r="D97" s="57"/>
      <c r="E97" s="42"/>
    </row>
    <row r="98" spans="1:5" ht="18" customHeight="1" x14ac:dyDescent="0.35">
      <c r="A98" s="88"/>
      <c r="B98" s="88"/>
      <c r="C98" s="88"/>
      <c r="D98" s="58" t="s">
        <v>110</v>
      </c>
      <c r="E98" s="42">
        <v>0</v>
      </c>
    </row>
    <row r="99" spans="1:5" ht="18" customHeight="1" x14ac:dyDescent="0.35">
      <c r="A99" s="89"/>
      <c r="B99" s="89"/>
      <c r="C99" s="88" t="s">
        <v>44</v>
      </c>
      <c r="D99" s="89"/>
      <c r="E99" s="42">
        <v>0</v>
      </c>
    </row>
    <row r="100" spans="1:5" ht="18" customHeight="1" x14ac:dyDescent="0.35">
      <c r="A100" s="89"/>
      <c r="B100" s="88" t="s">
        <v>11</v>
      </c>
      <c r="C100" s="89"/>
      <c r="D100" s="89"/>
      <c r="E100" s="42">
        <v>5954</v>
      </c>
    </row>
    <row r="101" spans="1:5" ht="18" customHeight="1" x14ac:dyDescent="0.35">
      <c r="A101" s="88" t="s">
        <v>578</v>
      </c>
      <c r="B101" s="88" t="s">
        <v>118</v>
      </c>
      <c r="C101" s="87" t="s">
        <v>579</v>
      </c>
      <c r="D101" s="89"/>
      <c r="E101" s="42">
        <v>22</v>
      </c>
    </row>
    <row r="102" spans="1:5" ht="18" customHeight="1" x14ac:dyDescent="0.35">
      <c r="A102" s="88"/>
      <c r="B102" s="88"/>
      <c r="C102" s="87" t="s">
        <v>575</v>
      </c>
      <c r="D102" s="89"/>
      <c r="E102" s="42">
        <v>148</v>
      </c>
    </row>
    <row r="103" spans="1:5" ht="18" customHeight="1" x14ac:dyDescent="0.35">
      <c r="A103" s="88"/>
      <c r="B103" s="88"/>
      <c r="C103" s="88" t="s">
        <v>44</v>
      </c>
      <c r="D103" s="89"/>
      <c r="E103" s="42">
        <v>170</v>
      </c>
    </row>
    <row r="104" spans="1:5" ht="18" customHeight="1" x14ac:dyDescent="0.35">
      <c r="A104" s="88"/>
      <c r="B104" s="88" t="s">
        <v>119</v>
      </c>
      <c r="C104" s="100" t="s">
        <v>120</v>
      </c>
      <c r="D104" s="57" t="s">
        <v>336</v>
      </c>
      <c r="E104" s="42">
        <v>34</v>
      </c>
    </row>
    <row r="105" spans="1:5" ht="18" customHeight="1" x14ac:dyDescent="0.35">
      <c r="A105" s="88"/>
      <c r="B105" s="88"/>
      <c r="C105" s="100"/>
      <c r="D105" s="57" t="s">
        <v>337</v>
      </c>
      <c r="E105" s="42">
        <v>0</v>
      </c>
    </row>
    <row r="106" spans="1:5" ht="18" customHeight="1" x14ac:dyDescent="0.35">
      <c r="A106" s="88"/>
      <c r="B106" s="88"/>
      <c r="C106" s="88"/>
      <c r="D106" s="58" t="s">
        <v>110</v>
      </c>
      <c r="E106" s="42">
        <v>34</v>
      </c>
    </row>
    <row r="107" spans="1:5" ht="18" customHeight="1" x14ac:dyDescent="0.35">
      <c r="A107" s="88"/>
      <c r="B107" s="88"/>
      <c r="C107" s="100" t="s">
        <v>121</v>
      </c>
      <c r="D107" s="57" t="s">
        <v>336</v>
      </c>
      <c r="E107" s="42">
        <v>3</v>
      </c>
    </row>
    <row r="108" spans="1:5" ht="18" customHeight="1" x14ac:dyDescent="0.35">
      <c r="A108" s="88"/>
      <c r="B108" s="88"/>
      <c r="C108" s="100"/>
      <c r="D108" s="57" t="s">
        <v>337</v>
      </c>
      <c r="E108" s="42">
        <v>17</v>
      </c>
    </row>
    <row r="109" spans="1:5" ht="18" customHeight="1" x14ac:dyDescent="0.35">
      <c r="A109" s="88"/>
      <c r="B109" s="88"/>
      <c r="C109" s="88"/>
      <c r="D109" s="58" t="s">
        <v>110</v>
      </c>
      <c r="E109" s="42">
        <v>21</v>
      </c>
    </row>
    <row r="110" spans="1:5" ht="18" customHeight="1" x14ac:dyDescent="0.35">
      <c r="A110" s="89"/>
      <c r="B110" s="89"/>
      <c r="C110" s="88" t="s">
        <v>44</v>
      </c>
      <c r="D110" s="89"/>
      <c r="E110" s="42">
        <v>55</v>
      </c>
    </row>
    <row r="111" spans="1:5" ht="18" customHeight="1" x14ac:dyDescent="0.35">
      <c r="A111" s="89"/>
      <c r="B111" s="88" t="s">
        <v>11</v>
      </c>
      <c r="C111" s="89"/>
      <c r="D111" s="89"/>
      <c r="E111" s="42">
        <v>225</v>
      </c>
    </row>
    <row r="112" spans="1:5" ht="18" customHeight="1" x14ac:dyDescent="0.35">
      <c r="A112" s="88" t="s">
        <v>580</v>
      </c>
      <c r="B112" s="88" t="s">
        <v>118</v>
      </c>
      <c r="C112" s="87" t="s">
        <v>579</v>
      </c>
      <c r="D112" s="89"/>
      <c r="E112" s="42">
        <v>9</v>
      </c>
    </row>
    <row r="113" spans="1:5" ht="18" customHeight="1" x14ac:dyDescent="0.35">
      <c r="A113" s="88"/>
      <c r="B113" s="88"/>
      <c r="C113" s="87" t="s">
        <v>575</v>
      </c>
      <c r="D113" s="89"/>
      <c r="E113" s="42">
        <v>410</v>
      </c>
    </row>
    <row r="114" spans="1:5" ht="18" customHeight="1" x14ac:dyDescent="0.35">
      <c r="A114" s="88"/>
      <c r="B114" s="88"/>
      <c r="C114" s="88" t="s">
        <v>44</v>
      </c>
      <c r="D114" s="89"/>
      <c r="E114" s="42">
        <v>419</v>
      </c>
    </row>
    <row r="115" spans="1:5" ht="18" customHeight="1" x14ac:dyDescent="0.35">
      <c r="A115" s="88"/>
      <c r="B115" s="88" t="s">
        <v>119</v>
      </c>
      <c r="C115" s="100" t="s">
        <v>120</v>
      </c>
      <c r="D115" s="57"/>
      <c r="E115" s="42"/>
    </row>
    <row r="116" spans="1:5" ht="18" customHeight="1" x14ac:dyDescent="0.35">
      <c r="A116" s="88"/>
      <c r="B116" s="88"/>
      <c r="C116" s="88"/>
      <c r="D116" s="58" t="s">
        <v>110</v>
      </c>
      <c r="E116" s="42">
        <v>0</v>
      </c>
    </row>
    <row r="117" spans="1:5" ht="18" customHeight="1" x14ac:dyDescent="0.35">
      <c r="A117" s="88"/>
      <c r="B117" s="88"/>
      <c r="C117" s="100" t="s">
        <v>121</v>
      </c>
      <c r="D117" s="57"/>
      <c r="E117" s="42"/>
    </row>
    <row r="118" spans="1:5" ht="18" customHeight="1" x14ac:dyDescent="0.35">
      <c r="A118" s="88"/>
      <c r="B118" s="88"/>
      <c r="C118" s="88"/>
      <c r="D118" s="58" t="s">
        <v>110</v>
      </c>
      <c r="E118" s="42">
        <v>0</v>
      </c>
    </row>
    <row r="119" spans="1:5" ht="18" customHeight="1" x14ac:dyDescent="0.35">
      <c r="A119" s="89"/>
      <c r="B119" s="89"/>
      <c r="C119" s="88" t="s">
        <v>44</v>
      </c>
      <c r="D119" s="89"/>
      <c r="E119" s="42">
        <v>0</v>
      </c>
    </row>
    <row r="120" spans="1:5" ht="18" customHeight="1" x14ac:dyDescent="0.35">
      <c r="A120" s="89"/>
      <c r="B120" s="88" t="s">
        <v>11</v>
      </c>
      <c r="C120" s="89"/>
      <c r="D120" s="89"/>
      <c r="E120" s="42">
        <v>419</v>
      </c>
    </row>
    <row r="121" spans="1:5" ht="18" customHeight="1" x14ac:dyDescent="0.35">
      <c r="A121" s="101" t="s">
        <v>524</v>
      </c>
      <c r="B121" s="107" t="s">
        <v>118</v>
      </c>
      <c r="C121" s="87" t="s">
        <v>525</v>
      </c>
      <c r="D121" s="89"/>
      <c r="E121" s="9">
        <v>243</v>
      </c>
    </row>
    <row r="122" spans="1:5" ht="18" customHeight="1" x14ac:dyDescent="0.35">
      <c r="A122" s="100"/>
      <c r="B122" s="88"/>
      <c r="C122" s="87" t="s">
        <v>526</v>
      </c>
      <c r="D122" s="89"/>
      <c r="E122" s="9">
        <v>81</v>
      </c>
    </row>
    <row r="123" spans="1:5" ht="18" customHeight="1" x14ac:dyDescent="0.35">
      <c r="A123" s="100"/>
      <c r="B123" s="88"/>
      <c r="C123" s="87" t="s">
        <v>527</v>
      </c>
      <c r="D123" s="89"/>
      <c r="E123" s="9">
        <v>7</v>
      </c>
    </row>
    <row r="124" spans="1:5" ht="18" customHeight="1" x14ac:dyDescent="0.35">
      <c r="A124" s="100"/>
      <c r="B124" s="88"/>
      <c r="C124" s="87" t="s">
        <v>528</v>
      </c>
      <c r="D124" s="89"/>
      <c r="E124" s="9">
        <v>93</v>
      </c>
    </row>
    <row r="125" spans="1:5" ht="18" customHeight="1" x14ac:dyDescent="0.35">
      <c r="A125" s="100"/>
      <c r="B125" s="88"/>
      <c r="C125" s="87" t="s">
        <v>581</v>
      </c>
      <c r="D125" s="89"/>
      <c r="E125" s="9">
        <v>63</v>
      </c>
    </row>
    <row r="126" spans="1:5" ht="18" customHeight="1" x14ac:dyDescent="0.35">
      <c r="A126" s="100"/>
      <c r="B126" s="88"/>
      <c r="C126" s="87" t="s">
        <v>529</v>
      </c>
      <c r="D126" s="89"/>
      <c r="E126" s="9">
        <v>160</v>
      </c>
    </row>
    <row r="127" spans="1:5" ht="18" customHeight="1" x14ac:dyDescent="0.35">
      <c r="A127" s="88"/>
      <c r="B127" s="88"/>
      <c r="C127" s="88" t="s">
        <v>44</v>
      </c>
      <c r="D127" s="89"/>
      <c r="E127" s="42">
        <v>648</v>
      </c>
    </row>
    <row r="128" spans="1:5" ht="18" customHeight="1" x14ac:dyDescent="0.35">
      <c r="A128" s="88"/>
      <c r="B128" s="88" t="s">
        <v>119</v>
      </c>
      <c r="C128" s="100" t="s">
        <v>120</v>
      </c>
      <c r="D128" s="57" t="s">
        <v>530</v>
      </c>
      <c r="E128" s="42">
        <v>122</v>
      </c>
    </row>
    <row r="129" spans="1:5" ht="18" customHeight="1" x14ac:dyDescent="0.35">
      <c r="A129" s="88"/>
      <c r="B129" s="88"/>
      <c r="C129" s="88"/>
      <c r="D129" s="58" t="s">
        <v>110</v>
      </c>
      <c r="E129" s="42">
        <v>122</v>
      </c>
    </row>
    <row r="130" spans="1:5" ht="18" customHeight="1" x14ac:dyDescent="0.35">
      <c r="A130" s="88"/>
      <c r="B130" s="88"/>
      <c r="C130" s="100" t="s">
        <v>121</v>
      </c>
      <c r="D130" s="57"/>
      <c r="E130" s="42"/>
    </row>
    <row r="131" spans="1:5" ht="18" customHeight="1" x14ac:dyDescent="0.35">
      <c r="A131" s="88"/>
      <c r="B131" s="88"/>
      <c r="C131" s="88"/>
      <c r="D131" s="58" t="s">
        <v>110</v>
      </c>
      <c r="E131" s="42">
        <v>0</v>
      </c>
    </row>
    <row r="132" spans="1:5" ht="18" customHeight="1" x14ac:dyDescent="0.35">
      <c r="A132" s="89"/>
      <c r="B132" s="89"/>
      <c r="C132" s="88" t="s">
        <v>44</v>
      </c>
      <c r="D132" s="89"/>
      <c r="E132" s="42">
        <v>122</v>
      </c>
    </row>
    <row r="133" spans="1:5" x14ac:dyDescent="0.35">
      <c r="A133" s="89"/>
      <c r="B133" s="88" t="s">
        <v>11</v>
      </c>
      <c r="C133" s="89"/>
      <c r="D133" s="89"/>
      <c r="E133" s="42">
        <v>770</v>
      </c>
    </row>
    <row r="134" spans="1:5" ht="18" customHeight="1" x14ac:dyDescent="0.35">
      <c r="A134" s="100" t="s">
        <v>531</v>
      </c>
      <c r="B134" s="88" t="s">
        <v>118</v>
      </c>
      <c r="C134" s="87"/>
      <c r="D134" s="89"/>
      <c r="E134" s="42"/>
    </row>
    <row r="135" spans="1:5" ht="18" customHeight="1" x14ac:dyDescent="0.35">
      <c r="A135" s="88"/>
      <c r="B135" s="88"/>
      <c r="C135" s="88" t="s">
        <v>44</v>
      </c>
      <c r="D135" s="89"/>
      <c r="E135" s="42">
        <v>0</v>
      </c>
    </row>
    <row r="136" spans="1:5" ht="18" customHeight="1" x14ac:dyDescent="0.35">
      <c r="A136" s="88"/>
      <c r="B136" s="88" t="s">
        <v>119</v>
      </c>
      <c r="C136" s="100" t="s">
        <v>120</v>
      </c>
      <c r="D136" s="57"/>
      <c r="E136" s="42"/>
    </row>
    <row r="137" spans="1:5" ht="18" customHeight="1" x14ac:dyDescent="0.35">
      <c r="A137" s="88"/>
      <c r="B137" s="88"/>
      <c r="C137" s="88"/>
      <c r="D137" s="58" t="s">
        <v>110</v>
      </c>
      <c r="E137" s="42">
        <v>0</v>
      </c>
    </row>
    <row r="138" spans="1:5" ht="18" customHeight="1" x14ac:dyDescent="0.35">
      <c r="A138" s="88"/>
      <c r="B138" s="88"/>
      <c r="C138" s="100" t="s">
        <v>121</v>
      </c>
      <c r="D138" s="57"/>
      <c r="E138" s="42"/>
    </row>
    <row r="139" spans="1:5" ht="18" customHeight="1" x14ac:dyDescent="0.35">
      <c r="A139" s="88"/>
      <c r="B139" s="88"/>
      <c r="C139" s="88"/>
      <c r="D139" s="58" t="s">
        <v>110</v>
      </c>
      <c r="E139" s="42">
        <v>0</v>
      </c>
    </row>
    <row r="140" spans="1:5" ht="18" customHeight="1" x14ac:dyDescent="0.35">
      <c r="A140" s="89"/>
      <c r="B140" s="89"/>
      <c r="C140" s="88" t="s">
        <v>44</v>
      </c>
      <c r="D140" s="89"/>
      <c r="E140" s="42">
        <v>0</v>
      </c>
    </row>
    <row r="141" spans="1:5" x14ac:dyDescent="0.35">
      <c r="A141" s="89"/>
      <c r="B141" s="88" t="s">
        <v>11</v>
      </c>
      <c r="C141" s="89"/>
      <c r="D141" s="89"/>
      <c r="E141" s="42">
        <v>0</v>
      </c>
    </row>
    <row r="142" spans="1:5" ht="18" customHeight="1" x14ac:dyDescent="0.35">
      <c r="A142" s="100" t="s">
        <v>532</v>
      </c>
      <c r="B142" s="88" t="s">
        <v>118</v>
      </c>
      <c r="C142" s="87"/>
      <c r="D142" s="89"/>
      <c r="E142" s="42"/>
    </row>
    <row r="143" spans="1:5" ht="18" customHeight="1" x14ac:dyDescent="0.35">
      <c r="A143" s="88"/>
      <c r="B143" s="88"/>
      <c r="C143" s="88" t="s">
        <v>44</v>
      </c>
      <c r="D143" s="89"/>
      <c r="E143" s="42">
        <v>0</v>
      </c>
    </row>
    <row r="144" spans="1:5" ht="18" customHeight="1" x14ac:dyDescent="0.35">
      <c r="A144" s="88"/>
      <c r="B144" s="88" t="s">
        <v>119</v>
      </c>
      <c r="C144" s="100" t="s">
        <v>120</v>
      </c>
      <c r="D144" s="57"/>
      <c r="E144" s="42"/>
    </row>
    <row r="145" spans="1:5" ht="18" customHeight="1" x14ac:dyDescent="0.35">
      <c r="A145" s="88"/>
      <c r="B145" s="88"/>
      <c r="C145" s="88"/>
      <c r="D145" s="58" t="s">
        <v>110</v>
      </c>
      <c r="E145" s="42">
        <v>0</v>
      </c>
    </row>
    <row r="146" spans="1:5" ht="18" customHeight="1" x14ac:dyDescent="0.35">
      <c r="A146" s="88"/>
      <c r="B146" s="88"/>
      <c r="C146" s="100" t="s">
        <v>121</v>
      </c>
      <c r="D146" s="57"/>
      <c r="E146" s="42"/>
    </row>
    <row r="147" spans="1:5" ht="18" customHeight="1" x14ac:dyDescent="0.35">
      <c r="A147" s="88"/>
      <c r="B147" s="88"/>
      <c r="C147" s="88"/>
      <c r="D147" s="58" t="s">
        <v>110</v>
      </c>
      <c r="E147" s="42">
        <v>0</v>
      </c>
    </row>
    <row r="148" spans="1:5" ht="18" customHeight="1" x14ac:dyDescent="0.35">
      <c r="A148" s="89"/>
      <c r="B148" s="89"/>
      <c r="C148" s="88" t="s">
        <v>44</v>
      </c>
      <c r="D148" s="89"/>
      <c r="E148" s="42">
        <v>0</v>
      </c>
    </row>
    <row r="149" spans="1:5" x14ac:dyDescent="0.35">
      <c r="A149" s="89"/>
      <c r="B149" s="88" t="s">
        <v>11</v>
      </c>
      <c r="C149" s="89"/>
      <c r="D149" s="89"/>
      <c r="E149" s="42">
        <v>0</v>
      </c>
    </row>
    <row r="150" spans="1:5" ht="18" customHeight="1" x14ac:dyDescent="0.35">
      <c r="A150" s="100" t="s">
        <v>533</v>
      </c>
      <c r="B150" s="88" t="s">
        <v>118</v>
      </c>
      <c r="C150" s="87" t="s">
        <v>534</v>
      </c>
      <c r="D150" s="89"/>
      <c r="E150" s="42">
        <v>82</v>
      </c>
    </row>
    <row r="151" spans="1:5" ht="18" customHeight="1" x14ac:dyDescent="0.35">
      <c r="A151" s="88"/>
      <c r="B151" s="88"/>
      <c r="C151" s="88" t="s">
        <v>44</v>
      </c>
      <c r="D151" s="89"/>
      <c r="E151" s="42">
        <v>82</v>
      </c>
    </row>
    <row r="152" spans="1:5" ht="18" customHeight="1" x14ac:dyDescent="0.35">
      <c r="A152" s="88"/>
      <c r="B152" s="88" t="s">
        <v>119</v>
      </c>
      <c r="C152" s="100" t="s">
        <v>120</v>
      </c>
      <c r="D152" s="57"/>
      <c r="E152" s="42"/>
    </row>
    <row r="153" spans="1:5" ht="18" customHeight="1" x14ac:dyDescent="0.35">
      <c r="A153" s="88"/>
      <c r="B153" s="88"/>
      <c r="C153" s="88"/>
      <c r="D153" s="58" t="s">
        <v>110</v>
      </c>
      <c r="E153" s="42">
        <v>0</v>
      </c>
    </row>
    <row r="154" spans="1:5" ht="18" customHeight="1" x14ac:dyDescent="0.35">
      <c r="A154" s="88"/>
      <c r="B154" s="88"/>
      <c r="C154" s="100" t="s">
        <v>121</v>
      </c>
      <c r="D154" s="57"/>
      <c r="E154" s="42"/>
    </row>
    <row r="155" spans="1:5" ht="18" customHeight="1" x14ac:dyDescent="0.35">
      <c r="A155" s="88"/>
      <c r="B155" s="88"/>
      <c r="C155" s="88"/>
      <c r="D155" s="58" t="s">
        <v>110</v>
      </c>
      <c r="E155" s="42">
        <v>0</v>
      </c>
    </row>
    <row r="156" spans="1:5" ht="18" customHeight="1" x14ac:dyDescent="0.35">
      <c r="A156" s="89"/>
      <c r="B156" s="89"/>
      <c r="C156" s="88" t="s">
        <v>44</v>
      </c>
      <c r="D156" s="89"/>
      <c r="E156" s="42">
        <v>0</v>
      </c>
    </row>
    <row r="157" spans="1:5" x14ac:dyDescent="0.35">
      <c r="A157" s="89"/>
      <c r="B157" s="88" t="s">
        <v>11</v>
      </c>
      <c r="C157" s="89"/>
      <c r="D157" s="89"/>
      <c r="E157" s="42">
        <v>82</v>
      </c>
    </row>
    <row r="158" spans="1:5" ht="18" customHeight="1" x14ac:dyDescent="0.35">
      <c r="A158" s="100" t="s">
        <v>538</v>
      </c>
      <c r="B158" s="88" t="s">
        <v>118</v>
      </c>
      <c r="C158" s="87" t="s">
        <v>525</v>
      </c>
      <c r="D158" s="89"/>
      <c r="E158" s="42">
        <v>85</v>
      </c>
    </row>
    <row r="159" spans="1:5" ht="18" customHeight="1" x14ac:dyDescent="0.35">
      <c r="A159" s="100"/>
      <c r="B159" s="88"/>
      <c r="C159" s="87" t="s">
        <v>535</v>
      </c>
      <c r="D159" s="89"/>
      <c r="E159" s="42">
        <v>423</v>
      </c>
    </row>
    <row r="160" spans="1:5" ht="18" customHeight="1" x14ac:dyDescent="0.35">
      <c r="A160" s="100"/>
      <c r="B160" s="88"/>
      <c r="C160" s="87" t="s">
        <v>528</v>
      </c>
      <c r="D160" s="89"/>
      <c r="E160" s="42">
        <v>5015</v>
      </c>
    </row>
    <row r="161" spans="1:5" ht="18" customHeight="1" x14ac:dyDescent="0.35">
      <c r="A161" s="88"/>
      <c r="B161" s="88"/>
      <c r="C161" s="88" t="s">
        <v>44</v>
      </c>
      <c r="D161" s="89"/>
      <c r="E161" s="42">
        <v>5523</v>
      </c>
    </row>
    <row r="162" spans="1:5" ht="18" customHeight="1" x14ac:dyDescent="0.35">
      <c r="A162" s="88"/>
      <c r="B162" s="88" t="s">
        <v>119</v>
      </c>
      <c r="C162" s="100" t="s">
        <v>120</v>
      </c>
      <c r="D162" s="57" t="s">
        <v>536</v>
      </c>
      <c r="E162" s="42">
        <v>12</v>
      </c>
    </row>
    <row r="163" spans="1:5" ht="18" customHeight="1" x14ac:dyDescent="0.35">
      <c r="A163" s="88"/>
      <c r="B163" s="88"/>
      <c r="C163" s="100"/>
      <c r="D163" s="57" t="s">
        <v>537</v>
      </c>
      <c r="E163" s="42">
        <v>49</v>
      </c>
    </row>
    <row r="164" spans="1:5" ht="18" customHeight="1" x14ac:dyDescent="0.35">
      <c r="A164" s="88"/>
      <c r="B164" s="88"/>
      <c r="C164" s="100"/>
      <c r="D164" s="57" t="s">
        <v>530</v>
      </c>
      <c r="E164" s="42">
        <v>994</v>
      </c>
    </row>
    <row r="165" spans="1:5" ht="18" customHeight="1" x14ac:dyDescent="0.35">
      <c r="A165" s="88"/>
      <c r="B165" s="88"/>
      <c r="C165" s="88"/>
      <c r="D165" s="58" t="s">
        <v>110</v>
      </c>
      <c r="E165" s="42">
        <v>1056</v>
      </c>
    </row>
    <row r="166" spans="1:5" ht="18" customHeight="1" x14ac:dyDescent="0.35">
      <c r="A166" s="88"/>
      <c r="B166" s="88"/>
      <c r="C166" s="100" t="s">
        <v>121</v>
      </c>
      <c r="D166" s="57"/>
      <c r="E166" s="42"/>
    </row>
    <row r="167" spans="1:5" ht="18" customHeight="1" x14ac:dyDescent="0.35">
      <c r="A167" s="88"/>
      <c r="B167" s="88"/>
      <c r="C167" s="88"/>
      <c r="D167" s="58" t="s">
        <v>110</v>
      </c>
      <c r="E167" s="42">
        <v>0</v>
      </c>
    </row>
    <row r="168" spans="1:5" ht="18" customHeight="1" x14ac:dyDescent="0.35">
      <c r="A168" s="89"/>
      <c r="B168" s="89"/>
      <c r="C168" s="88" t="s">
        <v>44</v>
      </c>
      <c r="D168" s="89"/>
      <c r="E168" s="42">
        <v>1056</v>
      </c>
    </row>
    <row r="169" spans="1:5" ht="16.5" thickBot="1" x14ac:dyDescent="0.4">
      <c r="A169" s="99"/>
      <c r="B169" s="98" t="s">
        <v>11</v>
      </c>
      <c r="C169" s="99"/>
      <c r="D169" s="99"/>
      <c r="E169" s="46">
        <v>6579</v>
      </c>
    </row>
    <row r="170" spans="1:5" ht="16.5" thickTop="1" x14ac:dyDescent="0.35">
      <c r="A170" s="94" t="s">
        <v>539</v>
      </c>
      <c r="B170" s="102" t="s">
        <v>118</v>
      </c>
      <c r="C170" s="103"/>
      <c r="D170" s="104"/>
      <c r="E170" s="63">
        <v>121811</v>
      </c>
    </row>
    <row r="171" spans="1:5" x14ac:dyDescent="0.35">
      <c r="A171" s="94"/>
      <c r="B171" s="88" t="s">
        <v>119</v>
      </c>
      <c r="C171" s="96" t="s">
        <v>343</v>
      </c>
      <c r="D171" s="97"/>
      <c r="E171" s="42">
        <v>19386</v>
      </c>
    </row>
    <row r="172" spans="1:5" x14ac:dyDescent="0.35">
      <c r="A172" s="94"/>
      <c r="B172" s="88"/>
      <c r="C172" s="96" t="s">
        <v>344</v>
      </c>
      <c r="D172" s="97"/>
      <c r="E172" s="42">
        <v>20711</v>
      </c>
    </row>
    <row r="173" spans="1:5" x14ac:dyDescent="0.35">
      <c r="A173" s="94"/>
      <c r="B173" s="89"/>
      <c r="C173" s="90" t="s">
        <v>44</v>
      </c>
      <c r="D173" s="92"/>
      <c r="E173" s="42">
        <v>40097</v>
      </c>
    </row>
    <row r="174" spans="1:5" x14ac:dyDescent="0.35">
      <c r="A174" s="101"/>
      <c r="B174" s="88" t="s">
        <v>11</v>
      </c>
      <c r="C174" s="89"/>
      <c r="D174" s="89"/>
      <c r="E174" s="42">
        <v>161908</v>
      </c>
    </row>
    <row r="175" spans="1:5" x14ac:dyDescent="0.35">
      <c r="A175" s="59" t="s">
        <v>540</v>
      </c>
      <c r="B175" s="90" t="s">
        <v>118</v>
      </c>
      <c r="C175" s="91"/>
      <c r="D175" s="92"/>
      <c r="E175" s="42">
        <v>-15572</v>
      </c>
    </row>
    <row r="176" spans="1:5" x14ac:dyDescent="0.35">
      <c r="A176" s="93" t="s">
        <v>541</v>
      </c>
      <c r="B176" s="90" t="s">
        <v>118</v>
      </c>
      <c r="C176" s="91"/>
      <c r="D176" s="92"/>
      <c r="E176" s="42">
        <v>106238</v>
      </c>
    </row>
    <row r="177" spans="1:5" x14ac:dyDescent="0.35">
      <c r="A177" s="94"/>
      <c r="B177" s="88" t="s">
        <v>119</v>
      </c>
      <c r="C177" s="96" t="s">
        <v>343</v>
      </c>
      <c r="D177" s="97"/>
      <c r="E177" s="42">
        <v>19386</v>
      </c>
    </row>
    <row r="178" spans="1:5" x14ac:dyDescent="0.35">
      <c r="A178" s="94"/>
      <c r="B178" s="88"/>
      <c r="C178" s="96" t="s">
        <v>344</v>
      </c>
      <c r="D178" s="97"/>
      <c r="E178" s="42">
        <v>20711</v>
      </c>
    </row>
    <row r="179" spans="1:5" x14ac:dyDescent="0.35">
      <c r="A179" s="94"/>
      <c r="B179" s="89"/>
      <c r="C179" s="90" t="s">
        <v>44</v>
      </c>
      <c r="D179" s="92"/>
      <c r="E179" s="42">
        <v>40097</v>
      </c>
    </row>
    <row r="180" spans="1:5" ht="16.5" thickBot="1" x14ac:dyDescent="0.4">
      <c r="A180" s="95"/>
      <c r="B180" s="98" t="s">
        <v>11</v>
      </c>
      <c r="C180" s="99"/>
      <c r="D180" s="99"/>
      <c r="E180" s="46">
        <v>146335</v>
      </c>
    </row>
    <row r="181" spans="1:5" ht="16.5" thickTop="1" x14ac:dyDescent="0.35"/>
  </sheetData>
  <mergeCells count="186">
    <mergeCell ref="A112:A120"/>
    <mergeCell ref="B112:B114"/>
    <mergeCell ref="C112:D112"/>
    <mergeCell ref="C113:D113"/>
    <mergeCell ref="C114:D114"/>
    <mergeCell ref="B115:B119"/>
    <mergeCell ref="C115:C116"/>
    <mergeCell ref="C117:C118"/>
    <mergeCell ref="C119:D119"/>
    <mergeCell ref="B120:D120"/>
    <mergeCell ref="A101:A111"/>
    <mergeCell ref="B101:B103"/>
    <mergeCell ref="C101:D101"/>
    <mergeCell ref="C102:D102"/>
    <mergeCell ref="C103:D103"/>
    <mergeCell ref="B104:B110"/>
    <mergeCell ref="C104:C106"/>
    <mergeCell ref="C107:C109"/>
    <mergeCell ref="C110:D110"/>
    <mergeCell ref="B111:D111"/>
    <mergeCell ref="A92:A100"/>
    <mergeCell ref="B92:B94"/>
    <mergeCell ref="C92:D92"/>
    <mergeCell ref="C93:D93"/>
    <mergeCell ref="C94:D94"/>
    <mergeCell ref="B95:B99"/>
    <mergeCell ref="C95:C96"/>
    <mergeCell ref="C97:C98"/>
    <mergeCell ref="C99:D99"/>
    <mergeCell ref="B100:D100"/>
    <mergeCell ref="A81:A91"/>
    <mergeCell ref="B81:B84"/>
    <mergeCell ref="C81:D81"/>
    <mergeCell ref="C82:D82"/>
    <mergeCell ref="C83:D83"/>
    <mergeCell ref="C84:D84"/>
    <mergeCell ref="B85:B90"/>
    <mergeCell ref="C85:C86"/>
    <mergeCell ref="C87:C89"/>
    <mergeCell ref="C90:D90"/>
    <mergeCell ref="B91:D91"/>
    <mergeCell ref="A73:A80"/>
    <mergeCell ref="B73:B74"/>
    <mergeCell ref="C73:D73"/>
    <mergeCell ref="C74:D74"/>
    <mergeCell ref="B75:B79"/>
    <mergeCell ref="C75:C76"/>
    <mergeCell ref="C77:C78"/>
    <mergeCell ref="C79:D79"/>
    <mergeCell ref="B80:D80"/>
    <mergeCell ref="C65:D65"/>
    <mergeCell ref="B66:B71"/>
    <mergeCell ref="C66:C67"/>
    <mergeCell ref="C68:C70"/>
    <mergeCell ref="C71:D71"/>
    <mergeCell ref="A60:A72"/>
    <mergeCell ref="B60:B65"/>
    <mergeCell ref="C60:D60"/>
    <mergeCell ref="C61:D61"/>
    <mergeCell ref="C62:D62"/>
    <mergeCell ref="C63:D63"/>
    <mergeCell ref="C64:D64"/>
    <mergeCell ref="B72:D72"/>
    <mergeCell ref="B175:D175"/>
    <mergeCell ref="A176:A180"/>
    <mergeCell ref="B176:D176"/>
    <mergeCell ref="B177:B179"/>
    <mergeCell ref="C177:D177"/>
    <mergeCell ref="C178:D178"/>
    <mergeCell ref="C179:D179"/>
    <mergeCell ref="B180:D180"/>
    <mergeCell ref="A170:A174"/>
    <mergeCell ref="B170:D170"/>
    <mergeCell ref="B171:B173"/>
    <mergeCell ref="C171:D171"/>
    <mergeCell ref="C172:D172"/>
    <mergeCell ref="C173:D173"/>
    <mergeCell ref="B174:D174"/>
    <mergeCell ref="A158:A169"/>
    <mergeCell ref="B158:B161"/>
    <mergeCell ref="C158:D158"/>
    <mergeCell ref="C159:D159"/>
    <mergeCell ref="C160:D160"/>
    <mergeCell ref="C161:D161"/>
    <mergeCell ref="B162:B168"/>
    <mergeCell ref="C162:C165"/>
    <mergeCell ref="C166:C167"/>
    <mergeCell ref="C168:D168"/>
    <mergeCell ref="B169:D169"/>
    <mergeCell ref="A150:A157"/>
    <mergeCell ref="B150:B151"/>
    <mergeCell ref="C150:D150"/>
    <mergeCell ref="C151:D151"/>
    <mergeCell ref="B152:B156"/>
    <mergeCell ref="C152:C153"/>
    <mergeCell ref="C154:C155"/>
    <mergeCell ref="C156:D156"/>
    <mergeCell ref="B157:D157"/>
    <mergeCell ref="A142:A149"/>
    <mergeCell ref="B142:B143"/>
    <mergeCell ref="C142:D142"/>
    <mergeCell ref="C143:D143"/>
    <mergeCell ref="B144:B148"/>
    <mergeCell ref="C144:C145"/>
    <mergeCell ref="C146:C147"/>
    <mergeCell ref="C148:D148"/>
    <mergeCell ref="B149:D149"/>
    <mergeCell ref="A134:A141"/>
    <mergeCell ref="B134:B135"/>
    <mergeCell ref="C134:D134"/>
    <mergeCell ref="C135:D135"/>
    <mergeCell ref="B136:B140"/>
    <mergeCell ref="C136:C137"/>
    <mergeCell ref="C138:C139"/>
    <mergeCell ref="C140:D140"/>
    <mergeCell ref="B141:D141"/>
    <mergeCell ref="A121:A133"/>
    <mergeCell ref="B121:B127"/>
    <mergeCell ref="C121:D121"/>
    <mergeCell ref="C122:D122"/>
    <mergeCell ref="C123:D123"/>
    <mergeCell ref="C125:D125"/>
    <mergeCell ref="C126:D126"/>
    <mergeCell ref="C127:D127"/>
    <mergeCell ref="B128:B132"/>
    <mergeCell ref="C128:C129"/>
    <mergeCell ref="C130:C131"/>
    <mergeCell ref="C132:D132"/>
    <mergeCell ref="B133:D133"/>
    <mergeCell ref="C124:D124"/>
    <mergeCell ref="C5:D5"/>
    <mergeCell ref="A39:A48"/>
    <mergeCell ref="B39:B40"/>
    <mergeCell ref="C39:D39"/>
    <mergeCell ref="C40:D40"/>
    <mergeCell ref="A49:A53"/>
    <mergeCell ref="B49:D49"/>
    <mergeCell ref="B50:B52"/>
    <mergeCell ref="C50:D50"/>
    <mergeCell ref="C51:D51"/>
    <mergeCell ref="C52:D52"/>
    <mergeCell ref="B53:D53"/>
    <mergeCell ref="B41:B47"/>
    <mergeCell ref="C41:C43"/>
    <mergeCell ref="C44:C46"/>
    <mergeCell ref="C47:D47"/>
    <mergeCell ref="B48:D48"/>
    <mergeCell ref="A6:A28"/>
    <mergeCell ref="B6:B20"/>
    <mergeCell ref="C6:D6"/>
    <mergeCell ref="C17:D17"/>
    <mergeCell ref="C18:D18"/>
    <mergeCell ref="C19:D19"/>
    <mergeCell ref="C20:D20"/>
    <mergeCell ref="B21:B27"/>
    <mergeCell ref="C21:C23"/>
    <mergeCell ref="C15:D15"/>
    <mergeCell ref="C16:D16"/>
    <mergeCell ref="C9:D9"/>
    <mergeCell ref="C7:D7"/>
    <mergeCell ref="C8:D8"/>
    <mergeCell ref="C10:D10"/>
    <mergeCell ref="C11:D11"/>
    <mergeCell ref="C13:D13"/>
    <mergeCell ref="C24:C26"/>
    <mergeCell ref="C27:D27"/>
    <mergeCell ref="C12:D12"/>
    <mergeCell ref="C14:D14"/>
    <mergeCell ref="B28:D28"/>
    <mergeCell ref="B54:D54"/>
    <mergeCell ref="A55:A59"/>
    <mergeCell ref="B55:D55"/>
    <mergeCell ref="B56:B58"/>
    <mergeCell ref="C56:D56"/>
    <mergeCell ref="C57:D57"/>
    <mergeCell ref="C58:D58"/>
    <mergeCell ref="B59:D59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</mergeCells>
  <phoneticPr fontId="5"/>
  <pageMargins left="0.59055118110236227" right="0.39370078740157483" top="0.39370078740157483" bottom="0.39370078740157483" header="0.19685039370078741" footer="0.19685039370078741"/>
  <pageSetup paperSize="9" scale="68" fitToHeight="3" orientation="portrait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F14" sqref="F14"/>
    </sheetView>
  </sheetViews>
  <sheetFormatPr defaultColWidth="8.875" defaultRowHeight="20.25" customHeight="1" x14ac:dyDescent="0.4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 x14ac:dyDescent="0.4">
      <c r="A1" s="82" t="s">
        <v>423</v>
      </c>
      <c r="B1" s="108"/>
      <c r="C1" s="108"/>
      <c r="D1" s="108"/>
      <c r="E1" s="108"/>
      <c r="F1" s="108"/>
    </row>
    <row r="2" spans="1:6" ht="20.25" customHeight="1" x14ac:dyDescent="0.4">
      <c r="A2" s="72" t="s">
        <v>440</v>
      </c>
      <c r="B2" s="72"/>
      <c r="C2" s="72"/>
      <c r="D2" s="72"/>
      <c r="E2" s="72"/>
      <c r="F2" s="36" t="s">
        <v>1</v>
      </c>
    </row>
    <row r="3" spans="1:6" ht="20.25" customHeight="1" x14ac:dyDescent="0.4">
      <c r="A3" s="72" t="s">
        <v>517</v>
      </c>
      <c r="B3" s="72"/>
      <c r="C3" s="72"/>
      <c r="D3" s="72"/>
      <c r="E3" s="72"/>
      <c r="F3" s="36" t="s">
        <v>593</v>
      </c>
    </row>
    <row r="4" spans="1:6" ht="20.25" customHeight="1" x14ac:dyDescent="0.4">
      <c r="A4" s="109" t="s">
        <v>92</v>
      </c>
      <c r="B4" s="111" t="s">
        <v>107</v>
      </c>
      <c r="C4" s="111" t="s">
        <v>424</v>
      </c>
      <c r="D4" s="111"/>
      <c r="E4" s="111"/>
      <c r="F4" s="111"/>
    </row>
    <row r="5" spans="1:6" ht="20.25" customHeight="1" x14ac:dyDescent="0.4">
      <c r="A5" s="109"/>
      <c r="B5" s="111"/>
      <c r="C5" s="111" t="s">
        <v>119</v>
      </c>
      <c r="D5" s="111" t="s">
        <v>425</v>
      </c>
      <c r="E5" s="111" t="s">
        <v>118</v>
      </c>
      <c r="F5" s="111" t="s">
        <v>31</v>
      </c>
    </row>
    <row r="6" spans="1:6" ht="20.25" customHeight="1" thickBot="1" x14ac:dyDescent="0.45">
      <c r="A6" s="110"/>
      <c r="B6" s="112"/>
      <c r="C6" s="112"/>
      <c r="D6" s="112"/>
      <c r="E6" s="112"/>
      <c r="F6" s="112"/>
    </row>
    <row r="7" spans="1:6" ht="20.25" customHeight="1" thickTop="1" x14ac:dyDescent="0.4">
      <c r="A7" s="37" t="s">
        <v>219</v>
      </c>
      <c r="B7" s="67">
        <v>162052</v>
      </c>
      <c r="C7" s="67">
        <v>39482</v>
      </c>
      <c r="D7" s="67">
        <v>5034</v>
      </c>
      <c r="E7" s="67">
        <v>87753</v>
      </c>
      <c r="F7" s="67">
        <v>29783</v>
      </c>
    </row>
    <row r="8" spans="1:6" ht="20.25" customHeight="1" x14ac:dyDescent="0.4">
      <c r="A8" s="37" t="s">
        <v>426</v>
      </c>
      <c r="B8" s="67">
        <v>16805</v>
      </c>
      <c r="C8" s="67">
        <v>615</v>
      </c>
      <c r="D8" s="67">
        <v>11605</v>
      </c>
      <c r="E8" s="67">
        <v>2859</v>
      </c>
      <c r="F8" s="67">
        <v>1725</v>
      </c>
    </row>
    <row r="9" spans="1:6" ht="20.25" customHeight="1" x14ac:dyDescent="0.4">
      <c r="A9" s="37" t="s">
        <v>427</v>
      </c>
      <c r="B9" s="67">
        <v>1854</v>
      </c>
      <c r="C9" s="67" t="s">
        <v>26</v>
      </c>
      <c r="D9" s="67">
        <v>39</v>
      </c>
      <c r="E9" s="67">
        <v>642</v>
      </c>
      <c r="F9" s="67">
        <v>1173</v>
      </c>
    </row>
    <row r="10" spans="1:6" ht="20.25" customHeight="1" x14ac:dyDescent="0.4">
      <c r="A10" s="37" t="s">
        <v>31</v>
      </c>
      <c r="B10" s="67" t="s">
        <v>26</v>
      </c>
      <c r="C10" s="67" t="s">
        <v>26</v>
      </c>
      <c r="D10" s="67" t="s">
        <v>26</v>
      </c>
      <c r="E10" s="67" t="s">
        <v>26</v>
      </c>
      <c r="F10" s="67" t="s">
        <v>26</v>
      </c>
    </row>
    <row r="11" spans="1:6" ht="20.25" customHeight="1" x14ac:dyDescent="0.4">
      <c r="A11" s="38" t="s">
        <v>11</v>
      </c>
      <c r="B11" s="67">
        <v>180711</v>
      </c>
      <c r="C11" s="67">
        <v>40097</v>
      </c>
      <c r="D11" s="67">
        <v>16678</v>
      </c>
      <c r="E11" s="67">
        <v>91254</v>
      </c>
      <c r="F11" s="67">
        <v>32682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66" orientation="portrait" r:id="rId1"/>
  <headerFoot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/>
  </sheetViews>
  <sheetFormatPr defaultColWidth="8.875" defaultRowHeight="15.75" x14ac:dyDescent="0.35"/>
  <cols>
    <col min="1" max="1" width="60.875" style="2" customWidth="1"/>
    <col min="2" max="2" width="40.875" style="2" customWidth="1"/>
    <col min="3" max="16384" width="8.875" style="2"/>
  </cols>
  <sheetData>
    <row r="1" spans="1:2" ht="30" x14ac:dyDescent="0.6">
      <c r="A1" s="1" t="s">
        <v>112</v>
      </c>
    </row>
    <row r="2" spans="1:2" ht="18.75" x14ac:dyDescent="0.4">
      <c r="A2" s="3" t="s">
        <v>480</v>
      </c>
    </row>
    <row r="3" spans="1:2" ht="18.75" x14ac:dyDescent="0.4">
      <c r="A3" s="3" t="s">
        <v>1</v>
      </c>
    </row>
    <row r="4" spans="1:2" ht="18.75" x14ac:dyDescent="0.4">
      <c r="B4" s="5" t="s">
        <v>598</v>
      </c>
    </row>
    <row r="5" spans="1:2" ht="22.5" customHeight="1" x14ac:dyDescent="0.35">
      <c r="A5" s="6" t="s">
        <v>27</v>
      </c>
      <c r="B5" s="6" t="s">
        <v>96</v>
      </c>
    </row>
    <row r="6" spans="1:2" ht="18" customHeight="1" x14ac:dyDescent="0.35">
      <c r="A6" s="41" t="s">
        <v>430</v>
      </c>
      <c r="B6" s="42">
        <v>9542</v>
      </c>
    </row>
    <row r="7" spans="1:2" ht="18" customHeight="1" x14ac:dyDescent="0.35">
      <c r="A7" s="41" t="s">
        <v>113</v>
      </c>
      <c r="B7" s="42">
        <v>0</v>
      </c>
    </row>
    <row r="8" spans="1:2" ht="18" customHeight="1" x14ac:dyDescent="0.35">
      <c r="A8" s="41"/>
      <c r="B8" s="42"/>
    </row>
    <row r="9" spans="1:2" ht="18" customHeight="1" x14ac:dyDescent="0.35">
      <c r="A9" s="41"/>
      <c r="B9" s="42"/>
    </row>
    <row r="10" spans="1:2" ht="18" customHeight="1" x14ac:dyDescent="0.35">
      <c r="A10" s="41"/>
      <c r="B10" s="42"/>
    </row>
    <row r="11" spans="1:2" ht="18" customHeight="1" x14ac:dyDescent="0.35">
      <c r="A11" s="10" t="s">
        <v>11</v>
      </c>
      <c r="B11" s="9">
        <v>9542</v>
      </c>
    </row>
  </sheetData>
  <phoneticPr fontId="5"/>
  <pageMargins left="0.59055118110236227" right="0.39370078740157483" top="0.39370078740157483" bottom="0.39370078740157483" header="0.19685039370078741" footer="0.19685039370078741"/>
  <pageSetup paperSize="9" scale="84" orientation="portrait" r:id="rId1"/>
  <headerFooter>
    <oddHeader>&amp;R&amp;9&amp;D</oddHead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66"/>
  <sheetViews>
    <sheetView workbookViewId="0">
      <selection sqref="A1:D1"/>
    </sheetView>
  </sheetViews>
  <sheetFormatPr defaultColWidth="8.875" defaultRowHeight="15.75" x14ac:dyDescent="0.35"/>
  <cols>
    <col min="1" max="1" width="33.875" style="73" customWidth="1"/>
    <col min="2" max="2" width="18.875" style="73" customWidth="1"/>
    <col min="3" max="3" width="8.875" style="73" hidden="1" customWidth="1"/>
    <col min="4" max="4" width="33.875" style="73" customWidth="1"/>
    <col min="5" max="7" width="18.875" style="73" customWidth="1"/>
    <col min="8" max="16384" width="8.875" style="73"/>
  </cols>
  <sheetData>
    <row r="1" spans="1:5" ht="17.100000000000001" customHeight="1" x14ac:dyDescent="0.35">
      <c r="E1" s="22" t="s">
        <v>122</v>
      </c>
    </row>
    <row r="2" spans="1:5" ht="30" x14ac:dyDescent="0.35">
      <c r="A2" s="113" t="s">
        <v>587</v>
      </c>
      <c r="B2" s="114"/>
      <c r="C2" s="114"/>
      <c r="D2" s="114"/>
      <c r="E2" s="114"/>
    </row>
    <row r="3" spans="1:5" ht="18.75" x14ac:dyDescent="0.35">
      <c r="A3" s="115" t="s">
        <v>123</v>
      </c>
      <c r="B3" s="114"/>
      <c r="C3" s="114"/>
      <c r="D3" s="114"/>
      <c r="E3" s="114"/>
    </row>
    <row r="4" spans="1:5" ht="17.100000000000001" customHeight="1" x14ac:dyDescent="0.35">
      <c r="E4" s="23" t="s">
        <v>593</v>
      </c>
    </row>
    <row r="5" spans="1:5" ht="27" customHeight="1" x14ac:dyDescent="0.35">
      <c r="A5" s="77" t="s">
        <v>124</v>
      </c>
      <c r="B5" s="77" t="s">
        <v>107</v>
      </c>
      <c r="C5" s="77"/>
      <c r="D5" s="77" t="s">
        <v>124</v>
      </c>
      <c r="E5" s="77" t="s">
        <v>107</v>
      </c>
    </row>
    <row r="6" spans="1:5" ht="17.100000000000001" customHeight="1" x14ac:dyDescent="0.35">
      <c r="A6" s="74" t="s">
        <v>125</v>
      </c>
      <c r="B6" s="76"/>
      <c r="C6" s="76"/>
      <c r="D6" s="74" t="s">
        <v>126</v>
      </c>
      <c r="E6" s="76"/>
    </row>
    <row r="7" spans="1:5" ht="17.100000000000001" customHeight="1" x14ac:dyDescent="0.35">
      <c r="A7" s="74" t="s">
        <v>127</v>
      </c>
      <c r="B7" s="75">
        <v>800015</v>
      </c>
      <c r="C7" s="76"/>
      <c r="D7" s="74" t="s">
        <v>128</v>
      </c>
      <c r="E7" s="75">
        <v>290366</v>
      </c>
    </row>
    <row r="8" spans="1:5" ht="17.100000000000001" customHeight="1" x14ac:dyDescent="0.35">
      <c r="A8" s="74" t="s">
        <v>129</v>
      </c>
      <c r="B8" s="75">
        <v>782040</v>
      </c>
      <c r="C8" s="76"/>
      <c r="D8" s="74" t="s">
        <v>594</v>
      </c>
      <c r="E8" s="75">
        <v>177919</v>
      </c>
    </row>
    <row r="9" spans="1:5" ht="17.100000000000001" customHeight="1" x14ac:dyDescent="0.35">
      <c r="A9" s="74" t="s">
        <v>130</v>
      </c>
      <c r="B9" s="75">
        <v>180987</v>
      </c>
      <c r="C9" s="76"/>
      <c r="D9" s="74" t="s">
        <v>131</v>
      </c>
      <c r="E9" s="75" t="s">
        <v>26</v>
      </c>
    </row>
    <row r="10" spans="1:5" ht="17.100000000000001" customHeight="1" x14ac:dyDescent="0.35">
      <c r="A10" s="74" t="s">
        <v>132</v>
      </c>
      <c r="B10" s="75">
        <v>66910</v>
      </c>
      <c r="C10" s="76"/>
      <c r="D10" s="74" t="s">
        <v>133</v>
      </c>
      <c r="E10" s="75">
        <v>23755</v>
      </c>
    </row>
    <row r="11" spans="1:5" ht="17.100000000000001" customHeight="1" x14ac:dyDescent="0.35">
      <c r="A11" s="74" t="s">
        <v>134</v>
      </c>
      <c r="B11" s="75">
        <v>2571</v>
      </c>
      <c r="C11" s="76"/>
      <c r="D11" s="74" t="s">
        <v>135</v>
      </c>
      <c r="E11" s="75" t="s">
        <v>26</v>
      </c>
    </row>
    <row r="12" spans="1:5" ht="17.100000000000001" customHeight="1" x14ac:dyDescent="0.35">
      <c r="A12" s="74" t="s">
        <v>136</v>
      </c>
      <c r="B12" s="75">
        <v>226899</v>
      </c>
      <c r="C12" s="76"/>
      <c r="D12" s="74" t="s">
        <v>137</v>
      </c>
      <c r="E12" s="75">
        <v>88693</v>
      </c>
    </row>
    <row r="13" spans="1:5" ht="17.100000000000001" customHeight="1" x14ac:dyDescent="0.35">
      <c r="A13" s="74" t="s">
        <v>138</v>
      </c>
      <c r="B13" s="75">
        <v>-128222</v>
      </c>
      <c r="C13" s="76"/>
      <c r="D13" s="74" t="s">
        <v>139</v>
      </c>
      <c r="E13" s="75">
        <v>21280</v>
      </c>
    </row>
    <row r="14" spans="1:5" ht="17.100000000000001" customHeight="1" x14ac:dyDescent="0.35">
      <c r="A14" s="74" t="s">
        <v>140</v>
      </c>
      <c r="B14" s="75">
        <v>26867</v>
      </c>
      <c r="C14" s="76"/>
      <c r="D14" s="74" t="s">
        <v>595</v>
      </c>
      <c r="E14" s="75">
        <v>15407</v>
      </c>
    </row>
    <row r="15" spans="1:5" ht="17.100000000000001" customHeight="1" x14ac:dyDescent="0.35">
      <c r="A15" s="74" t="s">
        <v>141</v>
      </c>
      <c r="B15" s="75">
        <v>-22464</v>
      </c>
      <c r="C15" s="76"/>
      <c r="D15" s="74" t="s">
        <v>142</v>
      </c>
      <c r="E15" s="75">
        <v>2910</v>
      </c>
    </row>
    <row r="16" spans="1:5" ht="17.100000000000001" customHeight="1" x14ac:dyDescent="0.35">
      <c r="A16" s="74" t="s">
        <v>143</v>
      </c>
      <c r="B16" s="75">
        <v>912</v>
      </c>
      <c r="C16" s="76"/>
      <c r="D16" s="74" t="s">
        <v>144</v>
      </c>
      <c r="E16" s="75" t="s">
        <v>26</v>
      </c>
    </row>
    <row r="17" spans="1:5" ht="17.100000000000001" customHeight="1" x14ac:dyDescent="0.35">
      <c r="A17" s="74" t="s">
        <v>145</v>
      </c>
      <c r="B17" s="75">
        <v>-912</v>
      </c>
      <c r="C17" s="76"/>
      <c r="D17" s="74" t="s">
        <v>146</v>
      </c>
      <c r="E17" s="75">
        <v>69</v>
      </c>
    </row>
    <row r="18" spans="1:5" ht="17.100000000000001" customHeight="1" x14ac:dyDescent="0.35">
      <c r="A18" s="74" t="s">
        <v>147</v>
      </c>
      <c r="B18" s="75" t="s">
        <v>26</v>
      </c>
      <c r="C18" s="76"/>
      <c r="D18" s="74" t="s">
        <v>148</v>
      </c>
      <c r="E18" s="75" t="s">
        <v>26</v>
      </c>
    </row>
    <row r="19" spans="1:5" ht="17.100000000000001" customHeight="1" x14ac:dyDescent="0.35">
      <c r="A19" s="74" t="s">
        <v>149</v>
      </c>
      <c r="B19" s="75" t="s">
        <v>26</v>
      </c>
      <c r="C19" s="76"/>
      <c r="D19" s="74" t="s">
        <v>150</v>
      </c>
      <c r="E19" s="75">
        <v>1506</v>
      </c>
    </row>
    <row r="20" spans="1:5" ht="17.100000000000001" customHeight="1" x14ac:dyDescent="0.35">
      <c r="A20" s="74" t="s">
        <v>151</v>
      </c>
      <c r="B20" s="75" t="s">
        <v>26</v>
      </c>
      <c r="C20" s="76"/>
      <c r="D20" s="74" t="s">
        <v>152</v>
      </c>
      <c r="E20" s="75">
        <v>1317</v>
      </c>
    </row>
    <row r="21" spans="1:5" ht="17.100000000000001" customHeight="1" x14ac:dyDescent="0.35">
      <c r="A21" s="74" t="s">
        <v>153</v>
      </c>
      <c r="B21" s="75" t="s">
        <v>26</v>
      </c>
      <c r="C21" s="76"/>
      <c r="D21" s="74" t="s">
        <v>137</v>
      </c>
      <c r="E21" s="75">
        <v>72</v>
      </c>
    </row>
    <row r="22" spans="1:5" ht="17.100000000000001" customHeight="1" x14ac:dyDescent="0.35">
      <c r="A22" s="74" t="s">
        <v>154</v>
      </c>
      <c r="B22" s="75" t="s">
        <v>26</v>
      </c>
      <c r="C22" s="76"/>
      <c r="D22" s="78" t="s">
        <v>155</v>
      </c>
      <c r="E22" s="79">
        <v>311647</v>
      </c>
    </row>
    <row r="23" spans="1:5" ht="17.100000000000001" customHeight="1" x14ac:dyDescent="0.35">
      <c r="A23" s="74" t="s">
        <v>156</v>
      </c>
      <c r="B23" s="75" t="s">
        <v>26</v>
      </c>
      <c r="C23" s="76"/>
      <c r="D23" s="74" t="s">
        <v>157</v>
      </c>
      <c r="E23" s="76"/>
    </row>
    <row r="24" spans="1:5" ht="17.100000000000001" customHeight="1" x14ac:dyDescent="0.35">
      <c r="A24" s="74" t="s">
        <v>158</v>
      </c>
      <c r="B24" s="75">
        <v>8427</v>
      </c>
      <c r="C24" s="76"/>
      <c r="D24" s="74" t="s">
        <v>159</v>
      </c>
      <c r="E24" s="75">
        <v>818666</v>
      </c>
    </row>
    <row r="25" spans="1:5" ht="17.100000000000001" customHeight="1" x14ac:dyDescent="0.35">
      <c r="A25" s="74" t="s">
        <v>160</v>
      </c>
      <c r="B25" s="75">
        <v>590156</v>
      </c>
      <c r="C25" s="76"/>
      <c r="D25" s="74" t="s">
        <v>161</v>
      </c>
      <c r="E25" s="75">
        <v>-298340</v>
      </c>
    </row>
    <row r="26" spans="1:5" ht="17.100000000000001" customHeight="1" x14ac:dyDescent="0.35">
      <c r="A26" s="74" t="s">
        <v>132</v>
      </c>
      <c r="B26" s="75">
        <v>52398</v>
      </c>
      <c r="C26" s="76"/>
      <c r="D26" s="76"/>
      <c r="E26" s="76"/>
    </row>
    <row r="27" spans="1:5" ht="17.100000000000001" customHeight="1" x14ac:dyDescent="0.35">
      <c r="A27" s="74" t="s">
        <v>136</v>
      </c>
      <c r="B27" s="75">
        <v>11928</v>
      </c>
      <c r="C27" s="76"/>
      <c r="D27" s="76"/>
      <c r="E27" s="76"/>
    </row>
    <row r="28" spans="1:5" ht="17.100000000000001" customHeight="1" x14ac:dyDescent="0.35">
      <c r="A28" s="74" t="s">
        <v>138</v>
      </c>
      <c r="B28" s="75">
        <v>-5220</v>
      </c>
      <c r="C28" s="76"/>
      <c r="D28" s="76"/>
      <c r="E28" s="76"/>
    </row>
    <row r="29" spans="1:5" ht="17.100000000000001" customHeight="1" x14ac:dyDescent="0.35">
      <c r="A29" s="74" t="s">
        <v>140</v>
      </c>
      <c r="B29" s="75">
        <v>968921</v>
      </c>
      <c r="C29" s="76"/>
      <c r="D29" s="76"/>
      <c r="E29" s="76"/>
    </row>
    <row r="30" spans="1:5" ht="17.100000000000001" customHeight="1" x14ac:dyDescent="0.35">
      <c r="A30" s="74" t="s">
        <v>141</v>
      </c>
      <c r="B30" s="75">
        <v>-465837</v>
      </c>
      <c r="C30" s="76"/>
      <c r="D30" s="76"/>
      <c r="E30" s="76"/>
    </row>
    <row r="31" spans="1:5" ht="17.100000000000001" customHeight="1" x14ac:dyDescent="0.35">
      <c r="A31" s="74" t="s">
        <v>154</v>
      </c>
      <c r="B31" s="75">
        <v>4</v>
      </c>
      <c r="C31" s="76"/>
      <c r="D31" s="76"/>
      <c r="E31" s="76"/>
    </row>
    <row r="32" spans="1:5" ht="17.100000000000001" customHeight="1" x14ac:dyDescent="0.35">
      <c r="A32" s="74" t="s">
        <v>156</v>
      </c>
      <c r="B32" s="75" t="s">
        <v>26</v>
      </c>
      <c r="C32" s="76"/>
      <c r="D32" s="76"/>
      <c r="E32" s="76"/>
    </row>
    <row r="33" spans="1:5" ht="17.100000000000001" customHeight="1" x14ac:dyDescent="0.35">
      <c r="A33" s="74" t="s">
        <v>158</v>
      </c>
      <c r="B33" s="75">
        <v>27962</v>
      </c>
      <c r="C33" s="76"/>
      <c r="D33" s="76"/>
      <c r="E33" s="76"/>
    </row>
    <row r="34" spans="1:5" ht="17.100000000000001" customHeight="1" x14ac:dyDescent="0.35">
      <c r="A34" s="74" t="s">
        <v>162</v>
      </c>
      <c r="B34" s="75">
        <v>47389</v>
      </c>
      <c r="C34" s="76"/>
      <c r="D34" s="76"/>
      <c r="E34" s="76"/>
    </row>
    <row r="35" spans="1:5" ht="17.100000000000001" customHeight="1" x14ac:dyDescent="0.35">
      <c r="A35" s="74" t="s">
        <v>163</v>
      </c>
      <c r="B35" s="75">
        <v>-36492</v>
      </c>
      <c r="C35" s="76"/>
      <c r="D35" s="76"/>
      <c r="E35" s="76"/>
    </row>
    <row r="36" spans="1:5" ht="17.100000000000001" customHeight="1" x14ac:dyDescent="0.35">
      <c r="A36" s="74" t="s">
        <v>164</v>
      </c>
      <c r="B36" s="75">
        <v>5788</v>
      </c>
      <c r="C36" s="76"/>
      <c r="D36" s="76"/>
      <c r="E36" s="76"/>
    </row>
    <row r="37" spans="1:5" ht="17.100000000000001" customHeight="1" x14ac:dyDescent="0.35">
      <c r="A37" s="74" t="s">
        <v>165</v>
      </c>
      <c r="B37" s="75">
        <v>22</v>
      </c>
      <c r="C37" s="76"/>
      <c r="D37" s="76"/>
      <c r="E37" s="76"/>
    </row>
    <row r="38" spans="1:5" ht="17.100000000000001" customHeight="1" x14ac:dyDescent="0.35">
      <c r="A38" s="74" t="s">
        <v>166</v>
      </c>
      <c r="B38" s="75">
        <v>5766</v>
      </c>
      <c r="C38" s="76"/>
      <c r="D38" s="76"/>
      <c r="E38" s="76"/>
    </row>
    <row r="39" spans="1:5" ht="17.100000000000001" customHeight="1" x14ac:dyDescent="0.35">
      <c r="A39" s="74" t="s">
        <v>167</v>
      </c>
      <c r="B39" s="75">
        <v>12186</v>
      </c>
      <c r="C39" s="76"/>
      <c r="D39" s="76"/>
      <c r="E39" s="76"/>
    </row>
    <row r="40" spans="1:5" ht="17.100000000000001" customHeight="1" x14ac:dyDescent="0.35">
      <c r="A40" s="74" t="s">
        <v>168</v>
      </c>
      <c r="B40" s="75">
        <v>2470</v>
      </c>
      <c r="C40" s="76"/>
      <c r="D40" s="76"/>
      <c r="E40" s="76"/>
    </row>
    <row r="41" spans="1:5" ht="17.100000000000001" customHeight="1" x14ac:dyDescent="0.35">
      <c r="A41" s="74" t="s">
        <v>169</v>
      </c>
      <c r="B41" s="75">
        <v>100</v>
      </c>
      <c r="C41" s="76"/>
      <c r="D41" s="76"/>
      <c r="E41" s="76"/>
    </row>
    <row r="42" spans="1:5" ht="17.100000000000001" customHeight="1" x14ac:dyDescent="0.35">
      <c r="A42" s="74" t="s">
        <v>170</v>
      </c>
      <c r="B42" s="75">
        <v>2370</v>
      </c>
      <c r="C42" s="76"/>
      <c r="D42" s="76"/>
      <c r="E42" s="76"/>
    </row>
    <row r="43" spans="1:5" ht="17.100000000000001" customHeight="1" x14ac:dyDescent="0.35">
      <c r="A43" s="74" t="s">
        <v>154</v>
      </c>
      <c r="B43" s="75" t="s">
        <v>26</v>
      </c>
      <c r="C43" s="76"/>
      <c r="D43" s="76"/>
      <c r="E43" s="76"/>
    </row>
    <row r="44" spans="1:5" ht="17.100000000000001" customHeight="1" x14ac:dyDescent="0.35">
      <c r="A44" s="74" t="s">
        <v>171</v>
      </c>
      <c r="B44" s="75" t="s">
        <v>26</v>
      </c>
      <c r="C44" s="76"/>
      <c r="D44" s="76"/>
      <c r="E44" s="76"/>
    </row>
    <row r="45" spans="1:5" ht="17.100000000000001" customHeight="1" x14ac:dyDescent="0.35">
      <c r="A45" s="74" t="s">
        <v>172</v>
      </c>
      <c r="B45" s="75">
        <v>3580</v>
      </c>
      <c r="C45" s="76"/>
      <c r="D45" s="76"/>
      <c r="E45" s="76"/>
    </row>
    <row r="46" spans="1:5" ht="17.100000000000001" customHeight="1" x14ac:dyDescent="0.35">
      <c r="A46" s="74" t="s">
        <v>173</v>
      </c>
      <c r="B46" s="75">
        <v>46</v>
      </c>
      <c r="C46" s="76"/>
      <c r="D46" s="76"/>
      <c r="E46" s="76"/>
    </row>
    <row r="47" spans="1:5" ht="17.100000000000001" customHeight="1" x14ac:dyDescent="0.35">
      <c r="A47" s="74" t="s">
        <v>174</v>
      </c>
      <c r="B47" s="75">
        <v>6366</v>
      </c>
      <c r="C47" s="76"/>
      <c r="D47" s="76"/>
      <c r="E47" s="76"/>
    </row>
    <row r="48" spans="1:5" ht="17.100000000000001" customHeight="1" x14ac:dyDescent="0.35">
      <c r="A48" s="74" t="s">
        <v>175</v>
      </c>
      <c r="B48" s="75" t="s">
        <v>26</v>
      </c>
      <c r="C48" s="76"/>
      <c r="D48" s="76"/>
      <c r="E48" s="76"/>
    </row>
    <row r="49" spans="1:5" ht="17.100000000000001" customHeight="1" x14ac:dyDescent="0.35">
      <c r="A49" s="74" t="s">
        <v>154</v>
      </c>
      <c r="B49" s="75">
        <v>6366</v>
      </c>
      <c r="C49" s="76"/>
      <c r="D49" s="76"/>
      <c r="E49" s="76"/>
    </row>
    <row r="50" spans="1:5" ht="17.100000000000001" customHeight="1" x14ac:dyDescent="0.35">
      <c r="A50" s="74" t="s">
        <v>166</v>
      </c>
      <c r="B50" s="75">
        <v>7</v>
      </c>
      <c r="C50" s="76"/>
      <c r="D50" s="76"/>
      <c r="E50" s="76"/>
    </row>
    <row r="51" spans="1:5" ht="17.100000000000001" customHeight="1" x14ac:dyDescent="0.35">
      <c r="A51" s="74" t="s">
        <v>176</v>
      </c>
      <c r="B51" s="75">
        <v>-282</v>
      </c>
      <c r="C51" s="76"/>
      <c r="D51" s="76"/>
      <c r="E51" s="76"/>
    </row>
    <row r="52" spans="1:5" ht="17.100000000000001" customHeight="1" x14ac:dyDescent="0.35">
      <c r="A52" s="74" t="s">
        <v>177</v>
      </c>
      <c r="B52" s="75">
        <v>31958</v>
      </c>
      <c r="C52" s="76"/>
      <c r="D52" s="76"/>
      <c r="E52" s="76"/>
    </row>
    <row r="53" spans="1:5" ht="17.100000000000001" customHeight="1" x14ac:dyDescent="0.35">
      <c r="A53" s="74" t="s">
        <v>178</v>
      </c>
      <c r="B53" s="75">
        <v>10859</v>
      </c>
      <c r="C53" s="76"/>
      <c r="D53" s="76"/>
      <c r="E53" s="76"/>
    </row>
    <row r="54" spans="1:5" ht="17.100000000000001" customHeight="1" x14ac:dyDescent="0.35">
      <c r="A54" s="74" t="s">
        <v>179</v>
      </c>
      <c r="B54" s="75">
        <v>2444</v>
      </c>
      <c r="C54" s="76"/>
      <c r="D54" s="76"/>
      <c r="E54" s="76"/>
    </row>
    <row r="55" spans="1:5" ht="17.100000000000001" customHeight="1" x14ac:dyDescent="0.35">
      <c r="A55" s="74" t="s">
        <v>180</v>
      </c>
      <c r="B55" s="75">
        <v>28</v>
      </c>
      <c r="C55" s="76"/>
      <c r="D55" s="76"/>
      <c r="E55" s="76"/>
    </row>
    <row r="56" spans="1:5" ht="17.100000000000001" customHeight="1" x14ac:dyDescent="0.35">
      <c r="A56" s="74" t="s">
        <v>181</v>
      </c>
      <c r="B56" s="75">
        <v>18623</v>
      </c>
      <c r="C56" s="76"/>
      <c r="D56" s="76"/>
      <c r="E56" s="76"/>
    </row>
    <row r="57" spans="1:5" ht="17.100000000000001" customHeight="1" x14ac:dyDescent="0.35">
      <c r="A57" s="74" t="s">
        <v>182</v>
      </c>
      <c r="B57" s="75">
        <v>16627</v>
      </c>
      <c r="C57" s="76"/>
      <c r="D57" s="76"/>
      <c r="E57" s="76"/>
    </row>
    <row r="58" spans="1:5" ht="17.100000000000001" customHeight="1" x14ac:dyDescent="0.35">
      <c r="A58" s="74" t="s">
        <v>183</v>
      </c>
      <c r="B58" s="75">
        <v>1997</v>
      </c>
      <c r="C58" s="76"/>
      <c r="D58" s="76"/>
      <c r="E58" s="76"/>
    </row>
    <row r="59" spans="1:5" ht="17.100000000000001" customHeight="1" x14ac:dyDescent="0.35">
      <c r="A59" s="74" t="s">
        <v>184</v>
      </c>
      <c r="B59" s="75">
        <v>101</v>
      </c>
      <c r="C59" s="76"/>
      <c r="D59" s="76"/>
      <c r="E59" s="76"/>
    </row>
    <row r="60" spans="1:5" ht="17.100000000000001" customHeight="1" x14ac:dyDescent="0.35">
      <c r="A60" s="74" t="s">
        <v>137</v>
      </c>
      <c r="B60" s="75">
        <v>174</v>
      </c>
      <c r="C60" s="76"/>
      <c r="D60" s="76"/>
      <c r="E60" s="76"/>
    </row>
    <row r="61" spans="1:5" ht="17.100000000000001" customHeight="1" x14ac:dyDescent="0.35">
      <c r="A61" s="74" t="s">
        <v>185</v>
      </c>
      <c r="B61" s="75">
        <v>-270</v>
      </c>
      <c r="C61" s="76"/>
      <c r="D61" s="78" t="s">
        <v>186</v>
      </c>
      <c r="E61" s="79">
        <v>520326</v>
      </c>
    </row>
    <row r="62" spans="1:5" ht="17.100000000000001" customHeight="1" x14ac:dyDescent="0.35">
      <c r="A62" s="78" t="s">
        <v>187</v>
      </c>
      <c r="B62" s="79">
        <v>831973</v>
      </c>
      <c r="C62" s="80"/>
      <c r="D62" s="78" t="s">
        <v>188</v>
      </c>
      <c r="E62" s="79">
        <v>831973</v>
      </c>
    </row>
    <row r="63" spans="1:5" ht="17.100000000000001" customHeight="1" x14ac:dyDescent="0.35">
      <c r="A63" s="24"/>
      <c r="B63" s="24"/>
      <c r="C63" s="24"/>
      <c r="D63" s="24"/>
      <c r="E63" s="24"/>
    </row>
    <row r="64" spans="1:5" x14ac:dyDescent="0.35">
      <c r="A64" s="25"/>
    </row>
    <row r="65" spans="1:1" x14ac:dyDescent="0.35">
      <c r="A65" s="25"/>
    </row>
    <row r="66" spans="1:1" x14ac:dyDescent="0.35">
      <c r="A66" s="25"/>
    </row>
  </sheetData>
  <mergeCells count="2">
    <mergeCell ref="A2:E2"/>
    <mergeCell ref="A3:E3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45"/>
  <sheetViews>
    <sheetView workbookViewId="0">
      <selection sqref="A1:D1"/>
    </sheetView>
  </sheetViews>
  <sheetFormatPr defaultColWidth="8.875" defaultRowHeight="15.75" x14ac:dyDescent="0.35"/>
  <cols>
    <col min="1" max="1" width="42.875" style="73" customWidth="1"/>
    <col min="2" max="3" width="8.875" style="73" hidden="1" customWidth="1"/>
    <col min="4" max="4" width="10.875" style="73" customWidth="1"/>
    <col min="5" max="5" width="15.875" style="73" customWidth="1"/>
    <col min="6" max="7" width="30.875" style="73" customWidth="1"/>
    <col min="8" max="16384" width="8.875" style="73"/>
  </cols>
  <sheetData>
    <row r="1" spans="1:5" ht="17.100000000000001" customHeight="1" x14ac:dyDescent="0.35">
      <c r="E1" s="22" t="s">
        <v>189</v>
      </c>
    </row>
    <row r="2" spans="1:5" ht="30" x14ac:dyDescent="0.35">
      <c r="A2" s="113" t="s">
        <v>590</v>
      </c>
      <c r="B2" s="114"/>
      <c r="C2" s="114"/>
      <c r="D2" s="114"/>
      <c r="E2" s="114"/>
    </row>
    <row r="3" spans="1:5" ht="18.75" x14ac:dyDescent="0.35">
      <c r="A3" s="115" t="s">
        <v>190</v>
      </c>
      <c r="B3" s="114"/>
      <c r="C3" s="114"/>
      <c r="D3" s="114"/>
      <c r="E3" s="114"/>
    </row>
    <row r="4" spans="1:5" ht="18.75" x14ac:dyDescent="0.35">
      <c r="A4" s="115" t="s">
        <v>191</v>
      </c>
      <c r="B4" s="114"/>
      <c r="C4" s="114"/>
      <c r="D4" s="114"/>
      <c r="E4" s="114"/>
    </row>
    <row r="5" spans="1:5" ht="17.100000000000001" customHeight="1" x14ac:dyDescent="0.35">
      <c r="E5" s="23" t="s">
        <v>593</v>
      </c>
    </row>
    <row r="6" spans="1:5" ht="27" customHeight="1" x14ac:dyDescent="0.35">
      <c r="A6" s="119" t="s">
        <v>124</v>
      </c>
      <c r="B6" s="119"/>
      <c r="C6" s="119"/>
      <c r="D6" s="119" t="s">
        <v>107</v>
      </c>
      <c r="E6" s="119"/>
    </row>
    <row r="7" spans="1:5" ht="17.100000000000001" customHeight="1" x14ac:dyDescent="0.35">
      <c r="A7" s="116" t="s">
        <v>192</v>
      </c>
      <c r="B7" s="116"/>
      <c r="C7" s="116"/>
      <c r="D7" s="117">
        <v>173971</v>
      </c>
      <c r="E7" s="118"/>
    </row>
    <row r="8" spans="1:5" ht="17.100000000000001" customHeight="1" x14ac:dyDescent="0.35">
      <c r="A8" s="116" t="s">
        <v>193</v>
      </c>
      <c r="B8" s="116"/>
      <c r="C8" s="116"/>
      <c r="D8" s="117">
        <v>80478</v>
      </c>
      <c r="E8" s="118"/>
    </row>
    <row r="9" spans="1:5" ht="17.100000000000001" customHeight="1" x14ac:dyDescent="0.35">
      <c r="A9" s="116" t="s">
        <v>194</v>
      </c>
      <c r="B9" s="116"/>
      <c r="C9" s="116"/>
      <c r="D9" s="117">
        <v>20778</v>
      </c>
      <c r="E9" s="118"/>
    </row>
    <row r="10" spans="1:5" ht="17.100000000000001" customHeight="1" x14ac:dyDescent="0.35">
      <c r="A10" s="116" t="s">
        <v>195</v>
      </c>
      <c r="B10" s="116"/>
      <c r="C10" s="116"/>
      <c r="D10" s="117">
        <v>18332</v>
      </c>
      <c r="E10" s="118"/>
    </row>
    <row r="11" spans="1:5" ht="17.100000000000001" customHeight="1" x14ac:dyDescent="0.35">
      <c r="A11" s="116" t="s">
        <v>196</v>
      </c>
      <c r="B11" s="116"/>
      <c r="C11" s="116"/>
      <c r="D11" s="117">
        <v>1476</v>
      </c>
      <c r="E11" s="118"/>
    </row>
    <row r="12" spans="1:5" ht="17.100000000000001" customHeight="1" x14ac:dyDescent="0.35">
      <c r="A12" s="116" t="s">
        <v>197</v>
      </c>
      <c r="B12" s="116"/>
      <c r="C12" s="116"/>
      <c r="D12" s="117">
        <v>127</v>
      </c>
      <c r="E12" s="118"/>
    </row>
    <row r="13" spans="1:5" ht="17.100000000000001" customHeight="1" x14ac:dyDescent="0.35">
      <c r="A13" s="116" t="s">
        <v>154</v>
      </c>
      <c r="B13" s="116"/>
      <c r="C13" s="116"/>
      <c r="D13" s="117">
        <v>843</v>
      </c>
      <c r="E13" s="118"/>
    </row>
    <row r="14" spans="1:5" ht="17.100000000000001" customHeight="1" x14ac:dyDescent="0.35">
      <c r="A14" s="116" t="s">
        <v>198</v>
      </c>
      <c r="B14" s="116"/>
      <c r="C14" s="116"/>
      <c r="D14" s="117">
        <v>55481</v>
      </c>
      <c r="E14" s="118"/>
    </row>
    <row r="15" spans="1:5" ht="17.100000000000001" customHeight="1" x14ac:dyDescent="0.35">
      <c r="A15" s="116" t="s">
        <v>199</v>
      </c>
      <c r="B15" s="116"/>
      <c r="C15" s="116"/>
      <c r="D15" s="117">
        <v>24717</v>
      </c>
      <c r="E15" s="118"/>
    </row>
    <row r="16" spans="1:5" ht="17.100000000000001" customHeight="1" x14ac:dyDescent="0.35">
      <c r="A16" s="116" t="s">
        <v>200</v>
      </c>
      <c r="B16" s="116"/>
      <c r="C16" s="116"/>
      <c r="D16" s="117">
        <v>2048</v>
      </c>
      <c r="E16" s="118"/>
    </row>
    <row r="17" spans="1:5" ht="17.100000000000001" customHeight="1" x14ac:dyDescent="0.35">
      <c r="A17" s="116" t="s">
        <v>201</v>
      </c>
      <c r="B17" s="116"/>
      <c r="C17" s="116"/>
      <c r="D17" s="117">
        <v>28697</v>
      </c>
      <c r="E17" s="118"/>
    </row>
    <row r="18" spans="1:5" ht="17.100000000000001" customHeight="1" x14ac:dyDescent="0.35">
      <c r="A18" s="116" t="s">
        <v>154</v>
      </c>
      <c r="B18" s="116"/>
      <c r="C18" s="116"/>
      <c r="D18" s="117">
        <v>19</v>
      </c>
      <c r="E18" s="118"/>
    </row>
    <row r="19" spans="1:5" ht="17.100000000000001" customHeight="1" x14ac:dyDescent="0.35">
      <c r="A19" s="116" t="s">
        <v>202</v>
      </c>
      <c r="B19" s="116"/>
      <c r="C19" s="116"/>
      <c r="D19" s="117">
        <v>4218</v>
      </c>
      <c r="E19" s="118"/>
    </row>
    <row r="20" spans="1:5" ht="17.100000000000001" customHeight="1" x14ac:dyDescent="0.35">
      <c r="A20" s="116" t="s">
        <v>203</v>
      </c>
      <c r="B20" s="116"/>
      <c r="C20" s="116"/>
      <c r="D20" s="117">
        <v>2460</v>
      </c>
      <c r="E20" s="118"/>
    </row>
    <row r="21" spans="1:5" ht="17.100000000000001" customHeight="1" x14ac:dyDescent="0.35">
      <c r="A21" s="116" t="s">
        <v>204</v>
      </c>
      <c r="B21" s="116"/>
      <c r="C21" s="116"/>
      <c r="D21" s="117">
        <v>394</v>
      </c>
      <c r="E21" s="118"/>
    </row>
    <row r="22" spans="1:5" ht="17.100000000000001" customHeight="1" x14ac:dyDescent="0.35">
      <c r="A22" s="116" t="s">
        <v>154</v>
      </c>
      <c r="B22" s="116"/>
      <c r="C22" s="116"/>
      <c r="D22" s="117">
        <v>1364</v>
      </c>
      <c r="E22" s="118"/>
    </row>
    <row r="23" spans="1:5" ht="17.100000000000001" customHeight="1" x14ac:dyDescent="0.35">
      <c r="A23" s="116" t="s">
        <v>205</v>
      </c>
      <c r="B23" s="116"/>
      <c r="C23" s="116"/>
      <c r="D23" s="117">
        <v>93493</v>
      </c>
      <c r="E23" s="118"/>
    </row>
    <row r="24" spans="1:5" ht="17.100000000000001" customHeight="1" x14ac:dyDescent="0.35">
      <c r="A24" s="116" t="s">
        <v>206</v>
      </c>
      <c r="B24" s="116"/>
      <c r="C24" s="116"/>
      <c r="D24" s="117">
        <v>74107</v>
      </c>
      <c r="E24" s="118"/>
    </row>
    <row r="25" spans="1:5" ht="17.100000000000001" customHeight="1" x14ac:dyDescent="0.35">
      <c r="A25" s="116" t="s">
        <v>207</v>
      </c>
      <c r="B25" s="116"/>
      <c r="C25" s="116"/>
      <c r="D25" s="117">
        <v>18201</v>
      </c>
      <c r="E25" s="118"/>
    </row>
    <row r="26" spans="1:5" ht="17.100000000000001" customHeight="1" x14ac:dyDescent="0.35">
      <c r="A26" s="116" t="s">
        <v>208</v>
      </c>
      <c r="B26" s="116"/>
      <c r="C26" s="116"/>
      <c r="D26" s="117">
        <v>410</v>
      </c>
      <c r="E26" s="118"/>
    </row>
    <row r="27" spans="1:5" ht="17.100000000000001" customHeight="1" x14ac:dyDescent="0.35">
      <c r="A27" s="116" t="s">
        <v>166</v>
      </c>
      <c r="B27" s="116"/>
      <c r="C27" s="116"/>
      <c r="D27" s="117">
        <v>775</v>
      </c>
      <c r="E27" s="118"/>
    </row>
    <row r="28" spans="1:5" ht="17.100000000000001" customHeight="1" x14ac:dyDescent="0.35">
      <c r="A28" s="116" t="s">
        <v>209</v>
      </c>
      <c r="B28" s="116"/>
      <c r="C28" s="116"/>
      <c r="D28" s="117">
        <v>13024</v>
      </c>
      <c r="E28" s="118"/>
    </row>
    <row r="29" spans="1:5" ht="17.100000000000001" customHeight="1" x14ac:dyDescent="0.35">
      <c r="A29" s="116" t="s">
        <v>210</v>
      </c>
      <c r="B29" s="116"/>
      <c r="C29" s="116"/>
      <c r="D29" s="117">
        <v>9612</v>
      </c>
      <c r="E29" s="118"/>
    </row>
    <row r="30" spans="1:5" ht="17.100000000000001" customHeight="1" x14ac:dyDescent="0.35">
      <c r="A30" s="116" t="s">
        <v>137</v>
      </c>
      <c r="B30" s="116"/>
      <c r="C30" s="116"/>
      <c r="D30" s="117">
        <v>3413</v>
      </c>
      <c r="E30" s="118"/>
    </row>
    <row r="31" spans="1:5" ht="17.100000000000001" customHeight="1" x14ac:dyDescent="0.35">
      <c r="A31" s="120" t="s">
        <v>211</v>
      </c>
      <c r="B31" s="120"/>
      <c r="C31" s="120"/>
      <c r="D31" s="121">
        <v>160946</v>
      </c>
      <c r="E31" s="122"/>
    </row>
    <row r="32" spans="1:5" ht="17.100000000000001" customHeight="1" x14ac:dyDescent="0.35">
      <c r="A32" s="116" t="s">
        <v>212</v>
      </c>
      <c r="B32" s="116"/>
      <c r="C32" s="116"/>
      <c r="D32" s="117">
        <v>1132</v>
      </c>
      <c r="E32" s="118"/>
    </row>
    <row r="33" spans="1:5" ht="17.100000000000001" customHeight="1" x14ac:dyDescent="0.35">
      <c r="A33" s="116" t="s">
        <v>213</v>
      </c>
      <c r="B33" s="116"/>
      <c r="C33" s="116"/>
      <c r="D33" s="117">
        <v>317</v>
      </c>
      <c r="E33" s="118"/>
    </row>
    <row r="34" spans="1:5" ht="17.100000000000001" customHeight="1" x14ac:dyDescent="0.35">
      <c r="A34" s="116" t="s">
        <v>214</v>
      </c>
      <c r="B34" s="116"/>
      <c r="C34" s="116"/>
      <c r="D34" s="117">
        <v>809</v>
      </c>
      <c r="E34" s="118"/>
    </row>
    <row r="35" spans="1:5" ht="17.100000000000001" customHeight="1" x14ac:dyDescent="0.35">
      <c r="A35" s="116" t="s">
        <v>215</v>
      </c>
      <c r="B35" s="116"/>
      <c r="C35" s="116"/>
      <c r="D35" s="117" t="s">
        <v>26</v>
      </c>
      <c r="E35" s="118"/>
    </row>
    <row r="36" spans="1:5" ht="17.100000000000001" customHeight="1" x14ac:dyDescent="0.35">
      <c r="A36" s="116" t="s">
        <v>216</v>
      </c>
      <c r="B36" s="116"/>
      <c r="C36" s="116"/>
      <c r="D36" s="117" t="s">
        <v>26</v>
      </c>
      <c r="E36" s="118"/>
    </row>
    <row r="37" spans="1:5" ht="17.100000000000001" customHeight="1" x14ac:dyDescent="0.35">
      <c r="A37" s="116" t="s">
        <v>137</v>
      </c>
      <c r="B37" s="116"/>
      <c r="C37" s="116"/>
      <c r="D37" s="117">
        <v>6</v>
      </c>
      <c r="E37" s="118"/>
    </row>
    <row r="38" spans="1:5" ht="17.100000000000001" customHeight="1" x14ac:dyDescent="0.35">
      <c r="A38" s="116" t="s">
        <v>217</v>
      </c>
      <c r="B38" s="116"/>
      <c r="C38" s="116"/>
      <c r="D38" s="117">
        <v>27</v>
      </c>
      <c r="E38" s="118"/>
    </row>
    <row r="39" spans="1:5" ht="17.100000000000001" customHeight="1" x14ac:dyDescent="0.35">
      <c r="A39" s="116" t="s">
        <v>218</v>
      </c>
      <c r="B39" s="116"/>
      <c r="C39" s="116"/>
      <c r="D39" s="117">
        <v>2</v>
      </c>
      <c r="E39" s="118"/>
    </row>
    <row r="40" spans="1:5" ht="17.100000000000001" customHeight="1" x14ac:dyDescent="0.35">
      <c r="A40" s="116" t="s">
        <v>137</v>
      </c>
      <c r="B40" s="116"/>
      <c r="C40" s="116"/>
      <c r="D40" s="117">
        <v>25</v>
      </c>
      <c r="E40" s="118"/>
    </row>
    <row r="41" spans="1:5" ht="17.100000000000001" customHeight="1" x14ac:dyDescent="0.35">
      <c r="A41" s="120" t="s">
        <v>219</v>
      </c>
      <c r="B41" s="120"/>
      <c r="C41" s="120"/>
      <c r="D41" s="121">
        <v>162052</v>
      </c>
      <c r="E41" s="122"/>
    </row>
    <row r="42" spans="1:5" ht="17.100000000000001" customHeight="1" x14ac:dyDescent="0.35">
      <c r="A42" s="24"/>
      <c r="B42" s="24"/>
      <c r="C42" s="24"/>
      <c r="D42" s="24"/>
      <c r="E42" s="24"/>
    </row>
    <row r="43" spans="1:5" x14ac:dyDescent="0.35">
      <c r="A43" s="25"/>
    </row>
    <row r="44" spans="1:5" x14ac:dyDescent="0.35">
      <c r="A44" s="25"/>
    </row>
    <row r="45" spans="1:5" x14ac:dyDescent="0.35">
      <c r="A45" s="25"/>
    </row>
  </sheetData>
  <mergeCells count="75">
    <mergeCell ref="A41:C41"/>
    <mergeCell ref="D41:E41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2:E2"/>
    <mergeCell ref="A3:E3"/>
    <mergeCell ref="A4:E4"/>
    <mergeCell ref="A6:C6"/>
    <mergeCell ref="D6:E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26"/>
  <sheetViews>
    <sheetView workbookViewId="0">
      <selection sqref="A1:D1"/>
    </sheetView>
  </sheetViews>
  <sheetFormatPr defaultColWidth="8.875" defaultRowHeight="15.75" x14ac:dyDescent="0.35"/>
  <cols>
    <col min="1" max="1" width="30.875" style="73" customWidth="1"/>
    <col min="2" max="7" width="18.875" style="73" customWidth="1"/>
    <col min="8" max="16384" width="8.875" style="73"/>
  </cols>
  <sheetData>
    <row r="1" spans="1:5" ht="17.100000000000001" customHeight="1" x14ac:dyDescent="0.35">
      <c r="E1" s="22" t="s">
        <v>220</v>
      </c>
    </row>
    <row r="2" spans="1:5" ht="30" x14ac:dyDescent="0.35">
      <c r="A2" s="113" t="s">
        <v>589</v>
      </c>
      <c r="B2" s="114"/>
      <c r="C2" s="114"/>
      <c r="D2" s="114"/>
      <c r="E2" s="114"/>
    </row>
    <row r="3" spans="1:5" ht="18.75" x14ac:dyDescent="0.35">
      <c r="A3" s="115" t="s">
        <v>190</v>
      </c>
      <c r="B3" s="114"/>
      <c r="C3" s="114"/>
      <c r="D3" s="114"/>
      <c r="E3" s="114"/>
    </row>
    <row r="4" spans="1:5" ht="18.75" x14ac:dyDescent="0.35">
      <c r="A4" s="115" t="s">
        <v>191</v>
      </c>
      <c r="B4" s="114"/>
      <c r="C4" s="114"/>
      <c r="D4" s="114"/>
      <c r="E4" s="114"/>
    </row>
    <row r="5" spans="1:5" ht="17.100000000000001" customHeight="1" x14ac:dyDescent="0.35">
      <c r="E5" s="23" t="s">
        <v>593</v>
      </c>
    </row>
    <row r="6" spans="1:5" ht="27" customHeight="1" x14ac:dyDescent="0.35">
      <c r="A6" s="77" t="s">
        <v>124</v>
      </c>
      <c r="B6" s="77" t="s">
        <v>11</v>
      </c>
      <c r="C6" s="77" t="s">
        <v>221</v>
      </c>
      <c r="D6" s="77" t="s">
        <v>222</v>
      </c>
      <c r="E6" s="77"/>
    </row>
    <row r="7" spans="1:5" ht="17.100000000000001" customHeight="1" x14ac:dyDescent="0.35">
      <c r="A7" s="78" t="s">
        <v>223</v>
      </c>
      <c r="B7" s="79">
        <v>534369</v>
      </c>
      <c r="C7" s="79">
        <v>833310</v>
      </c>
      <c r="D7" s="79">
        <v>-298941</v>
      </c>
      <c r="E7" s="80"/>
    </row>
    <row r="8" spans="1:5" ht="17.100000000000001" customHeight="1" x14ac:dyDescent="0.35">
      <c r="A8" s="74" t="s">
        <v>224</v>
      </c>
      <c r="B8" s="75">
        <v>-162052</v>
      </c>
      <c r="C8" s="76"/>
      <c r="D8" s="75">
        <v>-162052</v>
      </c>
      <c r="E8" s="76"/>
    </row>
    <row r="9" spans="1:5" ht="17.100000000000001" customHeight="1" x14ac:dyDescent="0.35">
      <c r="A9" s="74" t="s">
        <v>225</v>
      </c>
      <c r="B9" s="75">
        <v>146335</v>
      </c>
      <c r="C9" s="76"/>
      <c r="D9" s="75">
        <v>146335</v>
      </c>
      <c r="E9" s="76"/>
    </row>
    <row r="10" spans="1:5" ht="17.100000000000001" customHeight="1" x14ac:dyDescent="0.35">
      <c r="A10" s="74" t="s">
        <v>226</v>
      </c>
      <c r="B10" s="75">
        <v>106238</v>
      </c>
      <c r="C10" s="76"/>
      <c r="D10" s="75">
        <v>106238</v>
      </c>
      <c r="E10" s="76"/>
    </row>
    <row r="11" spans="1:5" ht="17.100000000000001" customHeight="1" x14ac:dyDescent="0.35">
      <c r="A11" s="74" t="s">
        <v>227</v>
      </c>
      <c r="B11" s="75">
        <v>40097</v>
      </c>
      <c r="C11" s="76"/>
      <c r="D11" s="75">
        <v>40097</v>
      </c>
      <c r="E11" s="76"/>
    </row>
    <row r="12" spans="1:5" ht="17.100000000000001" customHeight="1" x14ac:dyDescent="0.35">
      <c r="A12" s="78" t="s">
        <v>228</v>
      </c>
      <c r="B12" s="79">
        <v>-15716</v>
      </c>
      <c r="C12" s="80"/>
      <c r="D12" s="79">
        <v>-15716</v>
      </c>
      <c r="E12" s="80"/>
    </row>
    <row r="13" spans="1:5" ht="17.100000000000001" customHeight="1" x14ac:dyDescent="0.35">
      <c r="A13" s="74" t="s">
        <v>229</v>
      </c>
      <c r="B13" s="76"/>
      <c r="C13" s="75">
        <v>-14824</v>
      </c>
      <c r="D13" s="75">
        <v>14824</v>
      </c>
      <c r="E13" s="76"/>
    </row>
    <row r="14" spans="1:5" ht="17.100000000000001" customHeight="1" x14ac:dyDescent="0.35">
      <c r="A14" s="74" t="s">
        <v>230</v>
      </c>
      <c r="B14" s="76"/>
      <c r="C14" s="75">
        <v>16805</v>
      </c>
      <c r="D14" s="75">
        <v>-16805</v>
      </c>
      <c r="E14" s="76"/>
    </row>
    <row r="15" spans="1:5" ht="17.100000000000001" customHeight="1" x14ac:dyDescent="0.35">
      <c r="A15" s="74" t="s">
        <v>231</v>
      </c>
      <c r="B15" s="76"/>
      <c r="C15" s="75">
        <v>-29116</v>
      </c>
      <c r="D15" s="75">
        <v>29116</v>
      </c>
      <c r="E15" s="76"/>
    </row>
    <row r="16" spans="1:5" ht="17.100000000000001" customHeight="1" x14ac:dyDescent="0.35">
      <c r="A16" s="74" t="s">
        <v>232</v>
      </c>
      <c r="B16" s="76"/>
      <c r="C16" s="75">
        <v>1854</v>
      </c>
      <c r="D16" s="75">
        <v>-1854</v>
      </c>
      <c r="E16" s="76"/>
    </row>
    <row r="17" spans="1:5" ht="17.100000000000001" customHeight="1" x14ac:dyDescent="0.35">
      <c r="A17" s="74" t="s">
        <v>233</v>
      </c>
      <c r="B17" s="76"/>
      <c r="C17" s="75">
        <v>-4367</v>
      </c>
      <c r="D17" s="75">
        <v>4367</v>
      </c>
      <c r="E17" s="76"/>
    </row>
    <row r="18" spans="1:5" ht="17.100000000000001" customHeight="1" x14ac:dyDescent="0.35">
      <c r="A18" s="74" t="s">
        <v>234</v>
      </c>
      <c r="B18" s="75" t="s">
        <v>26</v>
      </c>
      <c r="C18" s="75" t="s">
        <v>26</v>
      </c>
      <c r="D18" s="76"/>
      <c r="E18" s="76"/>
    </row>
    <row r="19" spans="1:5" ht="17.100000000000001" customHeight="1" x14ac:dyDescent="0.35">
      <c r="A19" s="74" t="s">
        <v>235</v>
      </c>
      <c r="B19" s="75">
        <v>180</v>
      </c>
      <c r="C19" s="75">
        <v>180</v>
      </c>
      <c r="D19" s="76"/>
      <c r="E19" s="76"/>
    </row>
    <row r="20" spans="1:5" ht="17.100000000000001" customHeight="1" x14ac:dyDescent="0.35">
      <c r="A20" s="74" t="s">
        <v>236</v>
      </c>
      <c r="B20" s="75">
        <v>1493</v>
      </c>
      <c r="C20" s="75" t="s">
        <v>26</v>
      </c>
      <c r="D20" s="75">
        <v>1493</v>
      </c>
      <c r="E20" s="76"/>
    </row>
    <row r="21" spans="1:5" ht="17.100000000000001" customHeight="1" x14ac:dyDescent="0.35">
      <c r="A21" s="78" t="s">
        <v>237</v>
      </c>
      <c r="B21" s="79">
        <v>-14043</v>
      </c>
      <c r="C21" s="79">
        <v>-14644</v>
      </c>
      <c r="D21" s="79">
        <v>601</v>
      </c>
      <c r="E21" s="80"/>
    </row>
    <row r="22" spans="1:5" ht="17.100000000000001" customHeight="1" x14ac:dyDescent="0.35">
      <c r="A22" s="78" t="s">
        <v>238</v>
      </c>
      <c r="B22" s="79">
        <v>520326</v>
      </c>
      <c r="C22" s="79">
        <v>818666</v>
      </c>
      <c r="D22" s="79">
        <v>-298340</v>
      </c>
      <c r="E22" s="80"/>
    </row>
    <row r="23" spans="1:5" ht="17.100000000000001" customHeight="1" x14ac:dyDescent="0.35">
      <c r="A23" s="24"/>
      <c r="B23" s="24"/>
      <c r="C23" s="24"/>
      <c r="D23" s="24"/>
      <c r="E23" s="24"/>
    </row>
    <row r="24" spans="1:5" x14ac:dyDescent="0.35">
      <c r="A24" s="25"/>
    </row>
    <row r="25" spans="1:5" x14ac:dyDescent="0.35">
      <c r="A25" s="25"/>
    </row>
    <row r="26" spans="1:5" x14ac:dyDescent="0.35">
      <c r="A26" s="25"/>
    </row>
  </sheetData>
  <mergeCells count="3">
    <mergeCell ref="A2:E2"/>
    <mergeCell ref="A3:E3"/>
    <mergeCell ref="A4:E4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sqref="A1:J1"/>
    </sheetView>
  </sheetViews>
  <sheetFormatPr defaultColWidth="8.875" defaultRowHeight="15.75" x14ac:dyDescent="0.35"/>
  <cols>
    <col min="1" max="1" width="22.375" style="2" customWidth="1"/>
    <col min="2" max="10" width="13.75" style="2" customWidth="1"/>
    <col min="11" max="11" width="15.875" style="2" customWidth="1"/>
    <col min="12" max="16384" width="8.875" style="2"/>
  </cols>
  <sheetData>
    <row r="1" spans="1:10" ht="30" x14ac:dyDescent="0.35">
      <c r="A1" s="82" t="s">
        <v>414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8.75" x14ac:dyDescent="0.4">
      <c r="A2" s="3" t="s">
        <v>440</v>
      </c>
      <c r="B2" s="3"/>
      <c r="C2" s="3"/>
      <c r="D2" s="3"/>
      <c r="E2" s="3"/>
      <c r="F2" s="3"/>
      <c r="G2" s="3"/>
      <c r="H2" s="3"/>
      <c r="I2" s="3"/>
      <c r="J2" s="5" t="s">
        <v>1</v>
      </c>
    </row>
    <row r="3" spans="1:10" ht="18.75" x14ac:dyDescent="0.4">
      <c r="A3" s="3" t="s">
        <v>517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4">
      <c r="A4" s="3"/>
      <c r="B4" s="3"/>
      <c r="C4" s="3"/>
      <c r="D4" s="3"/>
      <c r="E4" s="3"/>
      <c r="F4" s="3"/>
      <c r="G4" s="3"/>
      <c r="H4" s="3"/>
      <c r="I4" s="3"/>
      <c r="J4" s="5" t="s">
        <v>593</v>
      </c>
    </row>
    <row r="5" spans="1:10" ht="31.5" x14ac:dyDescent="0.35">
      <c r="A5" s="34" t="s">
        <v>92</v>
      </c>
      <c r="B5" s="35" t="s">
        <v>415</v>
      </c>
      <c r="C5" s="34" t="s">
        <v>416</v>
      </c>
      <c r="D5" s="34" t="s">
        <v>417</v>
      </c>
      <c r="E5" s="34" t="s">
        <v>418</v>
      </c>
      <c r="F5" s="34" t="s">
        <v>419</v>
      </c>
      <c r="G5" s="34" t="s">
        <v>420</v>
      </c>
      <c r="H5" s="34" t="s">
        <v>421</v>
      </c>
      <c r="I5" s="34" t="s">
        <v>31</v>
      </c>
      <c r="J5" s="34" t="s">
        <v>11</v>
      </c>
    </row>
    <row r="6" spans="1:10" x14ac:dyDescent="0.35">
      <c r="A6" s="54" t="s">
        <v>354</v>
      </c>
      <c r="B6" s="42">
        <v>22420</v>
      </c>
      <c r="C6" s="42">
        <v>81543</v>
      </c>
      <c r="D6" s="42">
        <v>10005</v>
      </c>
      <c r="E6" s="42">
        <v>20209</v>
      </c>
      <c r="F6" s="42">
        <v>7902</v>
      </c>
      <c r="G6" s="42">
        <v>5181</v>
      </c>
      <c r="H6" s="42">
        <v>33725</v>
      </c>
      <c r="I6" s="42">
        <v>2</v>
      </c>
      <c r="J6" s="42">
        <v>180987</v>
      </c>
    </row>
    <row r="7" spans="1:10" x14ac:dyDescent="0.35">
      <c r="A7" s="54" t="s">
        <v>355</v>
      </c>
      <c r="B7" s="42">
        <v>13545</v>
      </c>
      <c r="C7" s="42">
        <v>30455</v>
      </c>
      <c r="D7" s="42">
        <v>4019</v>
      </c>
      <c r="E7" s="42">
        <v>3792</v>
      </c>
      <c r="F7" s="42">
        <v>2938</v>
      </c>
      <c r="G7" s="42">
        <v>1082</v>
      </c>
      <c r="H7" s="42">
        <v>11076</v>
      </c>
      <c r="I7" s="42">
        <v>2</v>
      </c>
      <c r="J7" s="42">
        <v>66910</v>
      </c>
    </row>
    <row r="8" spans="1:10" x14ac:dyDescent="0.35">
      <c r="A8" s="54" t="s">
        <v>356</v>
      </c>
      <c r="B8" s="42">
        <v>0</v>
      </c>
      <c r="C8" s="42">
        <v>0</v>
      </c>
      <c r="D8" s="42">
        <v>0</v>
      </c>
      <c r="E8" s="42">
        <v>0</v>
      </c>
      <c r="F8" s="42">
        <v>2571</v>
      </c>
      <c r="G8" s="42">
        <v>0</v>
      </c>
      <c r="H8" s="42">
        <v>0</v>
      </c>
      <c r="I8" s="42">
        <v>0</v>
      </c>
      <c r="J8" s="42">
        <v>2571</v>
      </c>
    </row>
    <row r="9" spans="1:10" x14ac:dyDescent="0.35">
      <c r="A9" s="54" t="s">
        <v>357</v>
      </c>
      <c r="B9" s="42">
        <v>8679</v>
      </c>
      <c r="C9" s="42">
        <v>39321</v>
      </c>
      <c r="D9" s="42">
        <v>5694</v>
      </c>
      <c r="E9" s="42">
        <v>16099</v>
      </c>
      <c r="F9" s="42">
        <v>1921</v>
      </c>
      <c r="G9" s="42">
        <v>2709</v>
      </c>
      <c r="H9" s="42">
        <v>21426</v>
      </c>
      <c r="I9" s="42">
        <v>0</v>
      </c>
      <c r="J9" s="42">
        <v>95849</v>
      </c>
    </row>
    <row r="10" spans="1:10" x14ac:dyDescent="0.35">
      <c r="A10" s="54" t="s">
        <v>358</v>
      </c>
      <c r="B10" s="42">
        <v>20</v>
      </c>
      <c r="C10" s="42">
        <v>1507</v>
      </c>
      <c r="D10" s="42">
        <v>200</v>
      </c>
      <c r="E10" s="42">
        <v>62</v>
      </c>
      <c r="F10" s="42">
        <v>0</v>
      </c>
      <c r="G10" s="42">
        <v>186</v>
      </c>
      <c r="H10" s="42">
        <v>853</v>
      </c>
      <c r="I10" s="42">
        <v>0</v>
      </c>
      <c r="J10" s="42">
        <v>2828</v>
      </c>
    </row>
    <row r="11" spans="1:10" x14ac:dyDescent="0.35">
      <c r="A11" s="54" t="s">
        <v>359</v>
      </c>
      <c r="B11" s="42">
        <v>160</v>
      </c>
      <c r="C11" s="42">
        <v>1919</v>
      </c>
      <c r="D11" s="42">
        <v>70</v>
      </c>
      <c r="E11" s="42">
        <v>255</v>
      </c>
      <c r="F11" s="42">
        <v>472</v>
      </c>
      <c r="G11" s="42">
        <v>1181</v>
      </c>
      <c r="H11" s="42">
        <v>347</v>
      </c>
      <c r="I11" s="42">
        <v>0</v>
      </c>
      <c r="J11" s="42">
        <v>4403</v>
      </c>
    </row>
    <row r="12" spans="1:10" x14ac:dyDescent="0.35">
      <c r="A12" s="54" t="s">
        <v>360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</row>
    <row r="13" spans="1:10" x14ac:dyDescent="0.35">
      <c r="A13" s="54" t="s">
        <v>361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</row>
    <row r="14" spans="1:10" x14ac:dyDescent="0.35">
      <c r="A14" s="54" t="s">
        <v>362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</row>
    <row r="15" spans="1:10" x14ac:dyDescent="0.35">
      <c r="A15" s="54" t="s">
        <v>363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</row>
    <row r="16" spans="1:10" x14ac:dyDescent="0.35">
      <c r="A16" s="54" t="s">
        <v>364</v>
      </c>
      <c r="B16" s="42">
        <v>16</v>
      </c>
      <c r="C16" s="42">
        <v>8342</v>
      </c>
      <c r="D16" s="42">
        <v>22</v>
      </c>
      <c r="E16" s="42">
        <v>1</v>
      </c>
      <c r="F16" s="42">
        <v>0</v>
      </c>
      <c r="G16" s="42">
        <v>22</v>
      </c>
      <c r="H16" s="42">
        <v>23</v>
      </c>
      <c r="I16" s="42">
        <v>0</v>
      </c>
      <c r="J16" s="42">
        <v>8427</v>
      </c>
    </row>
    <row r="17" spans="1:10" x14ac:dyDescent="0.35">
      <c r="A17" s="54" t="s">
        <v>365</v>
      </c>
      <c r="B17" s="42">
        <v>535355</v>
      </c>
      <c r="C17" s="42">
        <v>50</v>
      </c>
      <c r="D17" s="42">
        <v>6</v>
      </c>
      <c r="E17" s="42">
        <v>36890</v>
      </c>
      <c r="F17" s="42">
        <v>17845</v>
      </c>
      <c r="G17" s="42">
        <v>0</v>
      </c>
      <c r="H17" s="42">
        <v>10</v>
      </c>
      <c r="I17" s="42">
        <v>0</v>
      </c>
      <c r="J17" s="42">
        <v>590156</v>
      </c>
    </row>
    <row r="18" spans="1:10" x14ac:dyDescent="0.35">
      <c r="A18" s="54" t="s">
        <v>366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</row>
    <row r="19" spans="1:10" x14ac:dyDescent="0.35">
      <c r="A19" s="54" t="s">
        <v>367</v>
      </c>
      <c r="B19" s="42">
        <v>3869</v>
      </c>
      <c r="C19" s="42">
        <v>0</v>
      </c>
      <c r="D19" s="42">
        <v>0</v>
      </c>
      <c r="E19" s="42">
        <v>5</v>
      </c>
      <c r="F19" s="42">
        <v>0</v>
      </c>
      <c r="G19" s="42">
        <v>0</v>
      </c>
      <c r="H19" s="42">
        <v>0</v>
      </c>
      <c r="I19" s="42">
        <v>0</v>
      </c>
      <c r="J19" s="42">
        <v>3874</v>
      </c>
    </row>
    <row r="20" spans="1:10" x14ac:dyDescent="0.35">
      <c r="A20" s="54" t="s">
        <v>368</v>
      </c>
      <c r="B20" s="42">
        <v>44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44</v>
      </c>
    </row>
    <row r="21" spans="1:10" x14ac:dyDescent="0.35">
      <c r="A21" s="54" t="s">
        <v>369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</row>
    <row r="22" spans="1:10" x14ac:dyDescent="0.35">
      <c r="A22" s="54" t="s">
        <v>370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</row>
    <row r="23" spans="1:10" x14ac:dyDescent="0.35">
      <c r="A23" s="54" t="s">
        <v>371</v>
      </c>
      <c r="B23" s="42">
        <v>445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445</v>
      </c>
    </row>
    <row r="24" spans="1:10" x14ac:dyDescent="0.35">
      <c r="A24" s="54" t="s">
        <v>372</v>
      </c>
      <c r="B24" s="42">
        <v>33646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33646</v>
      </c>
    </row>
    <row r="25" spans="1:10" x14ac:dyDescent="0.35">
      <c r="A25" s="54" t="s">
        <v>373</v>
      </c>
      <c r="B25" s="42">
        <v>4531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4531</v>
      </c>
    </row>
    <row r="26" spans="1:10" x14ac:dyDescent="0.35">
      <c r="A26" s="54" t="s">
        <v>374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</row>
    <row r="27" spans="1:10" x14ac:dyDescent="0.35">
      <c r="A27" s="54" t="s">
        <v>375</v>
      </c>
      <c r="B27" s="42">
        <v>710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710</v>
      </c>
    </row>
    <row r="28" spans="1:10" x14ac:dyDescent="0.35">
      <c r="A28" s="54" t="s">
        <v>376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</row>
    <row r="29" spans="1:10" x14ac:dyDescent="0.35">
      <c r="A29" s="54" t="s">
        <v>377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</row>
    <row r="30" spans="1:10" x14ac:dyDescent="0.35">
      <c r="A30" s="54" t="s">
        <v>378</v>
      </c>
      <c r="B30" s="42">
        <v>0</v>
      </c>
      <c r="C30" s="42">
        <v>0</v>
      </c>
      <c r="D30" s="42">
        <v>0</v>
      </c>
      <c r="E30" s="42">
        <v>0</v>
      </c>
      <c r="F30" s="42">
        <v>2</v>
      </c>
      <c r="G30" s="42">
        <v>0</v>
      </c>
      <c r="H30" s="42">
        <v>0</v>
      </c>
      <c r="I30" s="42">
        <v>0</v>
      </c>
      <c r="J30" s="42">
        <v>2</v>
      </c>
    </row>
    <row r="31" spans="1:10" x14ac:dyDescent="0.35">
      <c r="A31" s="54" t="s">
        <v>379</v>
      </c>
      <c r="B31" s="42">
        <v>124</v>
      </c>
      <c r="C31" s="42">
        <v>0</v>
      </c>
      <c r="D31" s="42">
        <v>0</v>
      </c>
      <c r="E31" s="42">
        <v>1926</v>
      </c>
      <c r="F31" s="42">
        <v>7096</v>
      </c>
      <c r="G31" s="42">
        <v>0</v>
      </c>
      <c r="H31" s="42">
        <v>0</v>
      </c>
      <c r="I31" s="42">
        <v>0</v>
      </c>
      <c r="J31" s="42">
        <v>9146</v>
      </c>
    </row>
    <row r="32" spans="1:10" x14ac:dyDescent="0.35">
      <c r="A32" s="54" t="s">
        <v>380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</row>
    <row r="33" spans="1:10" x14ac:dyDescent="0.35">
      <c r="A33" s="54" t="s">
        <v>381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</row>
    <row r="34" spans="1:10" x14ac:dyDescent="0.35">
      <c r="A34" s="54" t="s">
        <v>382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</row>
    <row r="35" spans="1:10" x14ac:dyDescent="0.35">
      <c r="A35" s="54" t="s">
        <v>383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</row>
    <row r="36" spans="1:10" x14ac:dyDescent="0.35">
      <c r="A36" s="54" t="s">
        <v>384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</row>
    <row r="37" spans="1:10" x14ac:dyDescent="0.35">
      <c r="A37" s="54" t="s">
        <v>385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</row>
    <row r="38" spans="1:10" x14ac:dyDescent="0.35">
      <c r="A38" s="54" t="s">
        <v>386</v>
      </c>
      <c r="B38" s="42">
        <v>624</v>
      </c>
      <c r="C38" s="42">
        <v>45</v>
      </c>
      <c r="D38" s="42">
        <v>0</v>
      </c>
      <c r="E38" s="42">
        <v>0</v>
      </c>
      <c r="F38" s="42">
        <v>0</v>
      </c>
      <c r="G38" s="42">
        <v>0</v>
      </c>
      <c r="H38" s="42">
        <v>2</v>
      </c>
      <c r="I38" s="42">
        <v>0</v>
      </c>
      <c r="J38" s="42">
        <v>670</v>
      </c>
    </row>
    <row r="39" spans="1:10" x14ac:dyDescent="0.35">
      <c r="A39" s="54" t="s">
        <v>387</v>
      </c>
      <c r="B39" s="42">
        <v>3300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3300</v>
      </c>
    </row>
    <row r="40" spans="1:10" x14ac:dyDescent="0.35">
      <c r="A40" s="54" t="s">
        <v>388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</row>
    <row r="41" spans="1:10" x14ac:dyDescent="0.35">
      <c r="A41" s="54" t="s">
        <v>389</v>
      </c>
      <c r="B41" s="42">
        <v>1194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1194</v>
      </c>
    </row>
    <row r="42" spans="1:10" x14ac:dyDescent="0.35">
      <c r="A42" s="54" t="s">
        <v>390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</row>
    <row r="43" spans="1:10" x14ac:dyDescent="0.35">
      <c r="A43" s="54" t="s">
        <v>391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</row>
    <row r="44" spans="1:10" x14ac:dyDescent="0.35">
      <c r="A44" s="54" t="s">
        <v>392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</row>
    <row r="45" spans="1:10" x14ac:dyDescent="0.35">
      <c r="A45" s="54" t="s">
        <v>393</v>
      </c>
      <c r="B45" s="42">
        <v>0</v>
      </c>
      <c r="C45" s="42">
        <v>0</v>
      </c>
      <c r="D45" s="42">
        <v>0</v>
      </c>
      <c r="E45" s="42">
        <v>1542</v>
      </c>
      <c r="F45" s="42">
        <v>2</v>
      </c>
      <c r="G45" s="42">
        <v>0</v>
      </c>
      <c r="H45" s="42">
        <v>0</v>
      </c>
      <c r="I45" s="42">
        <v>0</v>
      </c>
      <c r="J45" s="42">
        <v>1544</v>
      </c>
    </row>
    <row r="46" spans="1:10" x14ac:dyDescent="0.35">
      <c r="A46" s="54" t="s">
        <v>394</v>
      </c>
      <c r="B46" s="42">
        <v>15299</v>
      </c>
      <c r="C46" s="42">
        <v>6</v>
      </c>
      <c r="D46" s="42">
        <v>0</v>
      </c>
      <c r="E46" s="42">
        <v>5</v>
      </c>
      <c r="F46" s="42">
        <v>235</v>
      </c>
      <c r="G46" s="42">
        <v>0</v>
      </c>
      <c r="H46" s="42">
        <v>0</v>
      </c>
      <c r="I46" s="42">
        <v>0</v>
      </c>
      <c r="J46" s="42">
        <v>15543</v>
      </c>
    </row>
    <row r="47" spans="1:10" x14ac:dyDescent="0.35">
      <c r="A47" s="54" t="s">
        <v>395</v>
      </c>
      <c r="B47" s="42">
        <v>289200</v>
      </c>
      <c r="C47" s="42">
        <v>0</v>
      </c>
      <c r="D47" s="42">
        <v>0</v>
      </c>
      <c r="E47" s="42">
        <v>15</v>
      </c>
      <c r="F47" s="42">
        <v>0</v>
      </c>
      <c r="G47" s="42">
        <v>0</v>
      </c>
      <c r="H47" s="42">
        <v>0</v>
      </c>
      <c r="I47" s="42">
        <v>0</v>
      </c>
      <c r="J47" s="42">
        <v>289215</v>
      </c>
    </row>
    <row r="48" spans="1:10" x14ac:dyDescent="0.35">
      <c r="A48" s="54" t="s">
        <v>396</v>
      </c>
      <c r="B48" s="42">
        <v>301</v>
      </c>
      <c r="C48" s="42">
        <v>0</v>
      </c>
      <c r="D48" s="42">
        <v>0</v>
      </c>
      <c r="E48" s="42">
        <v>0</v>
      </c>
      <c r="F48" s="42">
        <v>31</v>
      </c>
      <c r="G48" s="42">
        <v>0</v>
      </c>
      <c r="H48" s="42">
        <v>0</v>
      </c>
      <c r="I48" s="42">
        <v>0</v>
      </c>
      <c r="J48" s="42">
        <v>332</v>
      </c>
    </row>
    <row r="49" spans="1:10" x14ac:dyDescent="0.35">
      <c r="A49" s="54" t="s">
        <v>397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</row>
    <row r="50" spans="1:10" x14ac:dyDescent="0.35">
      <c r="A50" s="54" t="s">
        <v>398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</row>
    <row r="51" spans="1:10" x14ac:dyDescent="0.35">
      <c r="A51" s="54" t="s">
        <v>399</v>
      </c>
      <c r="B51" s="42">
        <v>0</v>
      </c>
      <c r="C51" s="42">
        <v>0</v>
      </c>
      <c r="D51" s="42">
        <v>0</v>
      </c>
      <c r="E51" s="42">
        <v>0</v>
      </c>
      <c r="F51" s="42">
        <v>1217</v>
      </c>
      <c r="G51" s="42">
        <v>0</v>
      </c>
      <c r="H51" s="42">
        <v>0</v>
      </c>
      <c r="I51" s="42">
        <v>0</v>
      </c>
      <c r="J51" s="42">
        <v>1217</v>
      </c>
    </row>
    <row r="52" spans="1:10" x14ac:dyDescent="0.35">
      <c r="A52" s="54" t="s">
        <v>400</v>
      </c>
      <c r="B52" s="42">
        <v>4787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1</v>
      </c>
      <c r="I52" s="42">
        <v>0</v>
      </c>
      <c r="J52" s="42">
        <v>4788</v>
      </c>
    </row>
    <row r="53" spans="1:10" x14ac:dyDescent="0.35">
      <c r="A53" s="54" t="s">
        <v>401</v>
      </c>
      <c r="B53" s="42">
        <v>146306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146306</v>
      </c>
    </row>
    <row r="54" spans="1:10" x14ac:dyDescent="0.35">
      <c r="A54" s="54" t="s">
        <v>402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</row>
    <row r="55" spans="1:10" x14ac:dyDescent="0.35">
      <c r="A55" s="54" t="s">
        <v>403</v>
      </c>
      <c r="B55" s="42">
        <v>764</v>
      </c>
      <c r="C55" s="42">
        <v>0</v>
      </c>
      <c r="D55" s="42">
        <v>0</v>
      </c>
      <c r="E55" s="42">
        <v>0</v>
      </c>
      <c r="F55" s="42">
        <v>13</v>
      </c>
      <c r="G55" s="42">
        <v>0</v>
      </c>
      <c r="H55" s="42">
        <v>0</v>
      </c>
      <c r="I55" s="42">
        <v>0</v>
      </c>
      <c r="J55" s="42">
        <v>777</v>
      </c>
    </row>
    <row r="56" spans="1:10" x14ac:dyDescent="0.35">
      <c r="A56" s="54" t="s">
        <v>404</v>
      </c>
      <c r="B56" s="42">
        <v>927</v>
      </c>
      <c r="C56" s="42">
        <v>0</v>
      </c>
      <c r="D56" s="42">
        <v>0</v>
      </c>
      <c r="E56" s="42">
        <v>0</v>
      </c>
      <c r="F56" s="42">
        <v>593</v>
      </c>
      <c r="G56" s="42">
        <v>0</v>
      </c>
      <c r="H56" s="42">
        <v>0</v>
      </c>
      <c r="I56" s="42">
        <v>0</v>
      </c>
      <c r="J56" s="42">
        <v>1520</v>
      </c>
    </row>
    <row r="57" spans="1:10" x14ac:dyDescent="0.35">
      <c r="A57" s="54" t="s">
        <v>405</v>
      </c>
      <c r="B57" s="42">
        <v>11</v>
      </c>
      <c r="C57" s="42">
        <v>0</v>
      </c>
      <c r="D57" s="42">
        <v>0</v>
      </c>
      <c r="E57" s="42">
        <v>0</v>
      </c>
      <c r="F57" s="42">
        <v>1284</v>
      </c>
      <c r="G57" s="42">
        <v>0</v>
      </c>
      <c r="H57" s="42">
        <v>0</v>
      </c>
      <c r="I57" s="42">
        <v>0</v>
      </c>
      <c r="J57" s="42">
        <v>1295</v>
      </c>
    </row>
    <row r="58" spans="1:10" x14ac:dyDescent="0.35">
      <c r="A58" s="54" t="s">
        <v>406</v>
      </c>
      <c r="B58" s="42">
        <v>5</v>
      </c>
      <c r="C58" s="42">
        <v>0</v>
      </c>
      <c r="D58" s="42">
        <v>0</v>
      </c>
      <c r="E58" s="42">
        <v>0</v>
      </c>
      <c r="F58" s="42">
        <v>7131</v>
      </c>
      <c r="G58" s="42">
        <v>0</v>
      </c>
      <c r="H58" s="42">
        <v>0</v>
      </c>
      <c r="I58" s="42">
        <v>0</v>
      </c>
      <c r="J58" s="42">
        <v>7136</v>
      </c>
    </row>
    <row r="59" spans="1:10" x14ac:dyDescent="0.35">
      <c r="A59" s="54" t="s">
        <v>407</v>
      </c>
      <c r="B59" s="42">
        <v>5115</v>
      </c>
      <c r="C59" s="42">
        <v>0</v>
      </c>
      <c r="D59" s="42">
        <v>6</v>
      </c>
      <c r="E59" s="42">
        <v>29647</v>
      </c>
      <c r="F59" s="42">
        <v>185</v>
      </c>
      <c r="G59" s="42">
        <v>0</v>
      </c>
      <c r="H59" s="42">
        <v>0</v>
      </c>
      <c r="I59" s="42">
        <v>0</v>
      </c>
      <c r="J59" s="42">
        <v>34953</v>
      </c>
    </row>
    <row r="60" spans="1:10" x14ac:dyDescent="0.35">
      <c r="A60" s="54" t="s">
        <v>408</v>
      </c>
      <c r="B60" s="42">
        <v>0</v>
      </c>
      <c r="C60" s="42">
        <v>0</v>
      </c>
      <c r="D60" s="42">
        <v>0</v>
      </c>
      <c r="E60" s="42">
        <v>4</v>
      </c>
      <c r="F60" s="42">
        <v>0</v>
      </c>
      <c r="G60" s="42">
        <v>0</v>
      </c>
      <c r="H60" s="42">
        <v>0</v>
      </c>
      <c r="I60" s="42">
        <v>0</v>
      </c>
      <c r="J60" s="42">
        <v>4</v>
      </c>
    </row>
    <row r="61" spans="1:10" x14ac:dyDescent="0.35">
      <c r="A61" s="54" t="s">
        <v>409</v>
      </c>
      <c r="B61" s="42">
        <v>24153</v>
      </c>
      <c r="C61" s="42">
        <v>0</v>
      </c>
      <c r="D61" s="42">
        <v>0</v>
      </c>
      <c r="E61" s="42">
        <v>3745</v>
      </c>
      <c r="F61" s="42">
        <v>56</v>
      </c>
      <c r="G61" s="42">
        <v>0</v>
      </c>
      <c r="H61" s="42">
        <v>7</v>
      </c>
      <c r="I61" s="42">
        <v>0</v>
      </c>
      <c r="J61" s="42">
        <v>27962</v>
      </c>
    </row>
    <row r="62" spans="1:10" x14ac:dyDescent="0.35">
      <c r="A62" s="54" t="s">
        <v>410</v>
      </c>
      <c r="B62" s="42">
        <v>4322</v>
      </c>
      <c r="C62" s="42">
        <v>535</v>
      </c>
      <c r="D62" s="42">
        <v>14</v>
      </c>
      <c r="E62" s="42">
        <v>3320</v>
      </c>
      <c r="F62" s="42">
        <v>43</v>
      </c>
      <c r="G62" s="42">
        <v>2452</v>
      </c>
      <c r="H62" s="42">
        <v>212</v>
      </c>
      <c r="I62" s="42">
        <v>0</v>
      </c>
      <c r="J62" s="42">
        <v>10897</v>
      </c>
    </row>
    <row r="63" spans="1:10" x14ac:dyDescent="0.35">
      <c r="A63" s="54" t="s">
        <v>411</v>
      </c>
      <c r="B63" s="42">
        <v>4285</v>
      </c>
      <c r="C63" s="42">
        <v>238</v>
      </c>
      <c r="D63" s="42">
        <v>0</v>
      </c>
      <c r="E63" s="42">
        <v>3256</v>
      </c>
      <c r="F63" s="42">
        <v>22</v>
      </c>
      <c r="G63" s="42">
        <v>1798</v>
      </c>
      <c r="H63" s="42">
        <v>48</v>
      </c>
      <c r="I63" s="42">
        <v>0</v>
      </c>
      <c r="J63" s="42">
        <v>9646</v>
      </c>
    </row>
    <row r="64" spans="1:10" x14ac:dyDescent="0.35">
      <c r="A64" s="54" t="s">
        <v>412</v>
      </c>
      <c r="B64" s="42">
        <v>37</v>
      </c>
      <c r="C64" s="42">
        <v>251</v>
      </c>
      <c r="D64" s="42">
        <v>14</v>
      </c>
      <c r="E64" s="42">
        <v>64</v>
      </c>
      <c r="F64" s="42">
        <v>16</v>
      </c>
      <c r="G64" s="42">
        <v>654</v>
      </c>
      <c r="H64" s="42">
        <v>141</v>
      </c>
      <c r="I64" s="42">
        <v>0</v>
      </c>
      <c r="J64" s="42">
        <v>1176</v>
      </c>
    </row>
    <row r="65" spans="1:10" x14ac:dyDescent="0.35">
      <c r="A65" s="54" t="s">
        <v>413</v>
      </c>
      <c r="B65" s="42">
        <v>1</v>
      </c>
      <c r="C65" s="42">
        <v>46</v>
      </c>
      <c r="D65" s="42">
        <v>0</v>
      </c>
      <c r="E65" s="42">
        <v>0</v>
      </c>
      <c r="F65" s="42">
        <v>5</v>
      </c>
      <c r="G65" s="42">
        <v>0</v>
      </c>
      <c r="H65" s="42">
        <v>23</v>
      </c>
      <c r="I65" s="42">
        <v>0</v>
      </c>
      <c r="J65" s="42">
        <v>75</v>
      </c>
    </row>
    <row r="66" spans="1:10" x14ac:dyDescent="0.35">
      <c r="A66" s="54" t="s">
        <v>11</v>
      </c>
      <c r="B66" s="42">
        <v>562097</v>
      </c>
      <c r="C66" s="42">
        <v>82128</v>
      </c>
      <c r="D66" s="42">
        <v>10025</v>
      </c>
      <c r="E66" s="42">
        <v>60419</v>
      </c>
      <c r="F66" s="42">
        <v>25791</v>
      </c>
      <c r="G66" s="42">
        <v>7633</v>
      </c>
      <c r="H66" s="42">
        <v>33946</v>
      </c>
      <c r="I66" s="42">
        <v>2</v>
      </c>
      <c r="J66" s="42">
        <v>782040</v>
      </c>
    </row>
  </sheetData>
  <mergeCells count="1">
    <mergeCell ref="A1:J1"/>
  </mergeCells>
  <phoneticPr fontId="5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Header>&amp;R&amp;9&amp;D</oddHead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62"/>
  <sheetViews>
    <sheetView workbookViewId="0">
      <selection sqref="A1:D1"/>
    </sheetView>
  </sheetViews>
  <sheetFormatPr defaultColWidth="8.875" defaultRowHeight="15.75" x14ac:dyDescent="0.35"/>
  <cols>
    <col min="1" max="1" width="42.875" style="73" customWidth="1"/>
    <col min="2" max="3" width="8.875" style="73" hidden="1" customWidth="1"/>
    <col min="4" max="4" width="10.875" style="73" customWidth="1"/>
    <col min="5" max="5" width="15.875" style="73" customWidth="1"/>
    <col min="6" max="7" width="30.875" style="73" customWidth="1"/>
    <col min="8" max="16384" width="8.875" style="73"/>
  </cols>
  <sheetData>
    <row r="1" spans="1:5" ht="17.100000000000001" customHeight="1" x14ac:dyDescent="0.35">
      <c r="E1" s="22" t="s">
        <v>239</v>
      </c>
    </row>
    <row r="2" spans="1:5" ht="30" x14ac:dyDescent="0.35">
      <c r="A2" s="113" t="s">
        <v>588</v>
      </c>
      <c r="B2" s="114"/>
      <c r="C2" s="114"/>
      <c r="D2" s="114"/>
      <c r="E2" s="114"/>
    </row>
    <row r="3" spans="1:5" ht="18.75" x14ac:dyDescent="0.35">
      <c r="A3" s="115" t="s">
        <v>190</v>
      </c>
      <c r="B3" s="114"/>
      <c r="C3" s="114"/>
      <c r="D3" s="114"/>
      <c r="E3" s="114"/>
    </row>
    <row r="4" spans="1:5" ht="18.75" x14ac:dyDescent="0.35">
      <c r="A4" s="115" t="s">
        <v>191</v>
      </c>
      <c r="B4" s="114"/>
      <c r="C4" s="114"/>
      <c r="D4" s="114"/>
      <c r="E4" s="114"/>
    </row>
    <row r="5" spans="1:5" ht="17.100000000000001" customHeight="1" x14ac:dyDescent="0.35">
      <c r="E5" s="23" t="s">
        <v>593</v>
      </c>
    </row>
    <row r="6" spans="1:5" ht="27" customHeight="1" x14ac:dyDescent="0.35">
      <c r="A6" s="119" t="s">
        <v>124</v>
      </c>
      <c r="B6" s="119"/>
      <c r="C6" s="119"/>
      <c r="D6" s="119" t="s">
        <v>107</v>
      </c>
      <c r="E6" s="119"/>
    </row>
    <row r="7" spans="1:5" ht="17.100000000000001" customHeight="1" x14ac:dyDescent="0.35">
      <c r="A7" s="116" t="s">
        <v>240</v>
      </c>
      <c r="B7" s="116"/>
      <c r="C7" s="116"/>
      <c r="D7" s="118"/>
      <c r="E7" s="118"/>
    </row>
    <row r="8" spans="1:5" ht="17.100000000000001" customHeight="1" x14ac:dyDescent="0.35">
      <c r="A8" s="116" t="s">
        <v>241</v>
      </c>
      <c r="B8" s="116"/>
      <c r="C8" s="116"/>
      <c r="D8" s="117">
        <v>145774</v>
      </c>
      <c r="E8" s="118"/>
    </row>
    <row r="9" spans="1:5" ht="17.100000000000001" customHeight="1" x14ac:dyDescent="0.35">
      <c r="A9" s="116" t="s">
        <v>242</v>
      </c>
      <c r="B9" s="116"/>
      <c r="C9" s="116"/>
      <c r="D9" s="117">
        <v>51622</v>
      </c>
      <c r="E9" s="118"/>
    </row>
    <row r="10" spans="1:5" ht="17.100000000000001" customHeight="1" x14ac:dyDescent="0.35">
      <c r="A10" s="116" t="s">
        <v>243</v>
      </c>
      <c r="B10" s="116"/>
      <c r="C10" s="116"/>
      <c r="D10" s="117">
        <v>20639</v>
      </c>
      <c r="E10" s="118"/>
    </row>
    <row r="11" spans="1:5" ht="17.100000000000001" customHeight="1" x14ac:dyDescent="0.35">
      <c r="A11" s="116" t="s">
        <v>244</v>
      </c>
      <c r="B11" s="116"/>
      <c r="C11" s="116"/>
      <c r="D11" s="117">
        <v>27223</v>
      </c>
      <c r="E11" s="118"/>
    </row>
    <row r="12" spans="1:5" ht="17.100000000000001" customHeight="1" x14ac:dyDescent="0.35">
      <c r="A12" s="116" t="s">
        <v>245</v>
      </c>
      <c r="B12" s="116"/>
      <c r="C12" s="116"/>
      <c r="D12" s="117">
        <v>2460</v>
      </c>
      <c r="E12" s="118"/>
    </row>
    <row r="13" spans="1:5" ht="17.100000000000001" customHeight="1" x14ac:dyDescent="0.35">
      <c r="A13" s="116" t="s">
        <v>246</v>
      </c>
      <c r="B13" s="116"/>
      <c r="C13" s="116"/>
      <c r="D13" s="117">
        <v>1300</v>
      </c>
      <c r="E13" s="118"/>
    </row>
    <row r="14" spans="1:5" ht="17.100000000000001" customHeight="1" x14ac:dyDescent="0.35">
      <c r="A14" s="116" t="s">
        <v>247</v>
      </c>
      <c r="B14" s="116"/>
      <c r="C14" s="116"/>
      <c r="D14" s="117">
        <v>94153</v>
      </c>
      <c r="E14" s="118"/>
    </row>
    <row r="15" spans="1:5" ht="17.100000000000001" customHeight="1" x14ac:dyDescent="0.35">
      <c r="A15" s="116" t="s">
        <v>248</v>
      </c>
      <c r="B15" s="116"/>
      <c r="C15" s="116"/>
      <c r="D15" s="117">
        <v>74766</v>
      </c>
      <c r="E15" s="118"/>
    </row>
    <row r="16" spans="1:5" ht="17.100000000000001" customHeight="1" x14ac:dyDescent="0.35">
      <c r="A16" s="116" t="s">
        <v>249</v>
      </c>
      <c r="B16" s="116"/>
      <c r="C16" s="116"/>
      <c r="D16" s="117">
        <v>18201</v>
      </c>
      <c r="E16" s="118"/>
    </row>
    <row r="17" spans="1:5" ht="17.100000000000001" customHeight="1" x14ac:dyDescent="0.35">
      <c r="A17" s="116" t="s">
        <v>250</v>
      </c>
      <c r="B17" s="116"/>
      <c r="C17" s="116"/>
      <c r="D17" s="117">
        <v>410</v>
      </c>
      <c r="E17" s="118"/>
    </row>
    <row r="18" spans="1:5" ht="17.100000000000001" customHeight="1" x14ac:dyDescent="0.35">
      <c r="A18" s="116" t="s">
        <v>246</v>
      </c>
      <c r="B18" s="116"/>
      <c r="C18" s="116"/>
      <c r="D18" s="117">
        <v>775</v>
      </c>
      <c r="E18" s="118"/>
    </row>
    <row r="19" spans="1:5" ht="17.100000000000001" customHeight="1" x14ac:dyDescent="0.35">
      <c r="A19" s="116" t="s">
        <v>251</v>
      </c>
      <c r="B19" s="116"/>
      <c r="C19" s="116"/>
      <c r="D19" s="117">
        <v>157069</v>
      </c>
      <c r="E19" s="118"/>
    </row>
    <row r="20" spans="1:5" ht="17.100000000000001" customHeight="1" x14ac:dyDescent="0.35">
      <c r="A20" s="116" t="s">
        <v>252</v>
      </c>
      <c r="B20" s="116"/>
      <c r="C20" s="116"/>
      <c r="D20" s="117">
        <v>105796</v>
      </c>
      <c r="E20" s="118"/>
    </row>
    <row r="21" spans="1:5" ht="17.100000000000001" customHeight="1" x14ac:dyDescent="0.35">
      <c r="A21" s="116" t="s">
        <v>253</v>
      </c>
      <c r="B21" s="116"/>
      <c r="C21" s="116"/>
      <c r="D21" s="117">
        <v>38226</v>
      </c>
      <c r="E21" s="118"/>
    </row>
    <row r="22" spans="1:5" ht="17.100000000000001" customHeight="1" x14ac:dyDescent="0.35">
      <c r="A22" s="116" t="s">
        <v>254</v>
      </c>
      <c r="B22" s="116"/>
      <c r="C22" s="116"/>
      <c r="D22" s="117">
        <v>9593</v>
      </c>
      <c r="E22" s="118"/>
    </row>
    <row r="23" spans="1:5" ht="17.100000000000001" customHeight="1" x14ac:dyDescent="0.35">
      <c r="A23" s="116" t="s">
        <v>255</v>
      </c>
      <c r="B23" s="116"/>
      <c r="C23" s="116"/>
      <c r="D23" s="117">
        <v>3455</v>
      </c>
      <c r="E23" s="118"/>
    </row>
    <row r="24" spans="1:5" ht="17.100000000000001" customHeight="1" x14ac:dyDescent="0.35">
      <c r="A24" s="116" t="s">
        <v>256</v>
      </c>
      <c r="B24" s="116"/>
      <c r="C24" s="116"/>
      <c r="D24" s="117">
        <v>323</v>
      </c>
      <c r="E24" s="118"/>
    </row>
    <row r="25" spans="1:5" ht="17.100000000000001" customHeight="1" x14ac:dyDescent="0.35">
      <c r="A25" s="116" t="s">
        <v>257</v>
      </c>
      <c r="B25" s="116"/>
      <c r="C25" s="116"/>
      <c r="D25" s="117">
        <v>317</v>
      </c>
      <c r="E25" s="118"/>
    </row>
    <row r="26" spans="1:5" ht="17.100000000000001" customHeight="1" x14ac:dyDescent="0.35">
      <c r="A26" s="116" t="s">
        <v>258</v>
      </c>
      <c r="B26" s="116"/>
      <c r="C26" s="116"/>
      <c r="D26" s="117">
        <v>6</v>
      </c>
      <c r="E26" s="118"/>
    </row>
    <row r="27" spans="1:5" ht="17.100000000000001" customHeight="1" x14ac:dyDescent="0.35">
      <c r="A27" s="116" t="s">
        <v>259</v>
      </c>
      <c r="B27" s="116"/>
      <c r="C27" s="116"/>
      <c r="D27" s="117">
        <v>161</v>
      </c>
      <c r="E27" s="118"/>
    </row>
    <row r="28" spans="1:5" ht="17.100000000000001" customHeight="1" x14ac:dyDescent="0.35">
      <c r="A28" s="120" t="s">
        <v>260</v>
      </c>
      <c r="B28" s="120"/>
      <c r="C28" s="120"/>
      <c r="D28" s="121">
        <v>11133</v>
      </c>
      <c r="E28" s="122"/>
    </row>
    <row r="29" spans="1:5" ht="17.100000000000001" customHeight="1" x14ac:dyDescent="0.35">
      <c r="A29" s="116" t="s">
        <v>261</v>
      </c>
      <c r="B29" s="116"/>
      <c r="C29" s="116"/>
      <c r="D29" s="118"/>
      <c r="E29" s="118"/>
    </row>
    <row r="30" spans="1:5" ht="17.100000000000001" customHeight="1" x14ac:dyDescent="0.35">
      <c r="A30" s="116" t="s">
        <v>262</v>
      </c>
      <c r="B30" s="116"/>
      <c r="C30" s="116"/>
      <c r="D30" s="117">
        <v>16833</v>
      </c>
      <c r="E30" s="118"/>
    </row>
    <row r="31" spans="1:5" ht="17.100000000000001" customHeight="1" x14ac:dyDescent="0.35">
      <c r="A31" s="116" t="s">
        <v>345</v>
      </c>
      <c r="B31" s="116"/>
      <c r="C31" s="116"/>
      <c r="D31" s="117">
        <v>16116</v>
      </c>
      <c r="E31" s="118"/>
    </row>
    <row r="32" spans="1:5" ht="17.100000000000001" customHeight="1" x14ac:dyDescent="0.35">
      <c r="A32" s="116" t="s">
        <v>263</v>
      </c>
      <c r="B32" s="116"/>
      <c r="C32" s="116"/>
      <c r="D32" s="117">
        <v>634</v>
      </c>
      <c r="E32" s="118"/>
    </row>
    <row r="33" spans="1:5" ht="17.100000000000001" customHeight="1" x14ac:dyDescent="0.35">
      <c r="A33" s="116" t="s">
        <v>264</v>
      </c>
      <c r="B33" s="116"/>
      <c r="C33" s="116"/>
      <c r="D33" s="117" t="s">
        <v>26</v>
      </c>
      <c r="E33" s="118"/>
    </row>
    <row r="34" spans="1:5" ht="17.100000000000001" customHeight="1" x14ac:dyDescent="0.35">
      <c r="A34" s="116" t="s">
        <v>265</v>
      </c>
      <c r="B34" s="116"/>
      <c r="C34" s="116"/>
      <c r="D34" s="117">
        <v>83</v>
      </c>
      <c r="E34" s="118"/>
    </row>
    <row r="35" spans="1:5" ht="17.100000000000001" customHeight="1" x14ac:dyDescent="0.35">
      <c r="A35" s="116" t="s">
        <v>258</v>
      </c>
      <c r="B35" s="116"/>
      <c r="C35" s="116"/>
      <c r="D35" s="117" t="s">
        <v>26</v>
      </c>
      <c r="E35" s="118"/>
    </row>
    <row r="36" spans="1:5" ht="17.100000000000001" customHeight="1" x14ac:dyDescent="0.35">
      <c r="A36" s="116" t="s">
        <v>266</v>
      </c>
      <c r="B36" s="116"/>
      <c r="C36" s="116"/>
      <c r="D36" s="117">
        <v>5074</v>
      </c>
      <c r="E36" s="118"/>
    </row>
    <row r="37" spans="1:5" ht="17.100000000000001" customHeight="1" x14ac:dyDescent="0.35">
      <c r="A37" s="116" t="s">
        <v>253</v>
      </c>
      <c r="B37" s="116"/>
      <c r="C37" s="116"/>
      <c r="D37" s="117">
        <v>881</v>
      </c>
      <c r="E37" s="118"/>
    </row>
    <row r="38" spans="1:5" ht="17.100000000000001" customHeight="1" x14ac:dyDescent="0.35">
      <c r="A38" s="116" t="s">
        <v>267</v>
      </c>
      <c r="B38" s="116"/>
      <c r="C38" s="116"/>
      <c r="D38" s="117">
        <v>2797</v>
      </c>
      <c r="E38" s="118"/>
    </row>
    <row r="39" spans="1:5" ht="17.100000000000001" customHeight="1" x14ac:dyDescent="0.35">
      <c r="A39" s="116" t="s">
        <v>268</v>
      </c>
      <c r="B39" s="116"/>
      <c r="C39" s="116"/>
      <c r="D39" s="117">
        <v>151</v>
      </c>
      <c r="E39" s="118"/>
    </row>
    <row r="40" spans="1:5" ht="17.100000000000001" customHeight="1" x14ac:dyDescent="0.35">
      <c r="A40" s="116" t="s">
        <v>269</v>
      </c>
      <c r="B40" s="116"/>
      <c r="C40" s="116"/>
      <c r="D40" s="117">
        <v>58</v>
      </c>
      <c r="E40" s="118"/>
    </row>
    <row r="41" spans="1:5" ht="17.100000000000001" customHeight="1" x14ac:dyDescent="0.35">
      <c r="A41" s="116" t="s">
        <v>255</v>
      </c>
      <c r="B41" s="116"/>
      <c r="C41" s="116"/>
      <c r="D41" s="117">
        <v>1185</v>
      </c>
      <c r="E41" s="118"/>
    </row>
    <row r="42" spans="1:5" ht="17.100000000000001" customHeight="1" x14ac:dyDescent="0.35">
      <c r="A42" s="120" t="s">
        <v>270</v>
      </c>
      <c r="B42" s="120"/>
      <c r="C42" s="120"/>
      <c r="D42" s="121">
        <v>-11760</v>
      </c>
      <c r="E42" s="122"/>
    </row>
    <row r="43" spans="1:5" ht="17.100000000000001" customHeight="1" x14ac:dyDescent="0.35">
      <c r="A43" s="116" t="s">
        <v>271</v>
      </c>
      <c r="B43" s="116"/>
      <c r="C43" s="116"/>
      <c r="D43" s="118"/>
      <c r="E43" s="118"/>
    </row>
    <row r="44" spans="1:5" ht="17.100000000000001" customHeight="1" x14ac:dyDescent="0.35">
      <c r="A44" s="116" t="s">
        <v>272</v>
      </c>
      <c r="B44" s="116"/>
      <c r="C44" s="116"/>
      <c r="D44" s="117">
        <v>14985</v>
      </c>
      <c r="E44" s="118"/>
    </row>
    <row r="45" spans="1:5" ht="17.100000000000001" customHeight="1" x14ac:dyDescent="0.35">
      <c r="A45" s="116" t="s">
        <v>596</v>
      </c>
      <c r="B45" s="116"/>
      <c r="C45" s="116"/>
      <c r="D45" s="117">
        <v>14983</v>
      </c>
      <c r="E45" s="118"/>
    </row>
    <row r="46" spans="1:5" ht="17.100000000000001" customHeight="1" x14ac:dyDescent="0.35">
      <c r="A46" s="116" t="s">
        <v>258</v>
      </c>
      <c r="B46" s="116"/>
      <c r="C46" s="116"/>
      <c r="D46" s="117">
        <v>2</v>
      </c>
      <c r="E46" s="118"/>
    </row>
    <row r="47" spans="1:5" ht="17.100000000000001" customHeight="1" x14ac:dyDescent="0.35">
      <c r="A47" s="116" t="s">
        <v>273</v>
      </c>
      <c r="B47" s="116"/>
      <c r="C47" s="116"/>
      <c r="D47" s="117">
        <v>16685</v>
      </c>
      <c r="E47" s="118"/>
    </row>
    <row r="48" spans="1:5" ht="17.100000000000001" customHeight="1" x14ac:dyDescent="0.35">
      <c r="A48" s="116" t="s">
        <v>597</v>
      </c>
      <c r="B48" s="116"/>
      <c r="C48" s="116"/>
      <c r="D48" s="117">
        <v>16678</v>
      </c>
      <c r="E48" s="118"/>
    </row>
    <row r="49" spans="1:5" ht="17.100000000000001" customHeight="1" x14ac:dyDescent="0.35">
      <c r="A49" s="116" t="s">
        <v>255</v>
      </c>
      <c r="B49" s="116"/>
      <c r="C49" s="116"/>
      <c r="D49" s="117">
        <v>7</v>
      </c>
      <c r="E49" s="118"/>
    </row>
    <row r="50" spans="1:5" ht="17.100000000000001" customHeight="1" x14ac:dyDescent="0.35">
      <c r="A50" s="120" t="s">
        <v>274</v>
      </c>
      <c r="B50" s="120"/>
      <c r="C50" s="120"/>
      <c r="D50" s="121">
        <v>1701</v>
      </c>
      <c r="E50" s="122"/>
    </row>
    <row r="51" spans="1:5" ht="17.100000000000001" customHeight="1" x14ac:dyDescent="0.35">
      <c r="A51" s="120" t="s">
        <v>275</v>
      </c>
      <c r="B51" s="120"/>
      <c r="C51" s="120"/>
      <c r="D51" s="121">
        <v>1074</v>
      </c>
      <c r="E51" s="122"/>
    </row>
    <row r="52" spans="1:5" ht="17.100000000000001" customHeight="1" x14ac:dyDescent="0.35">
      <c r="A52" s="120" t="s">
        <v>276</v>
      </c>
      <c r="B52" s="120"/>
      <c r="C52" s="120"/>
      <c r="D52" s="121">
        <v>8468</v>
      </c>
      <c r="E52" s="122"/>
    </row>
    <row r="53" spans="1:5" ht="17.100000000000001" customHeight="1" x14ac:dyDescent="0.35">
      <c r="A53" s="120" t="s">
        <v>277</v>
      </c>
      <c r="B53" s="120"/>
      <c r="C53" s="120"/>
      <c r="D53" s="121">
        <v>9542</v>
      </c>
      <c r="E53" s="122"/>
    </row>
    <row r="55" spans="1:5" ht="17.100000000000001" customHeight="1" x14ac:dyDescent="0.35">
      <c r="A55" s="120" t="s">
        <v>278</v>
      </c>
      <c r="B55" s="120"/>
      <c r="C55" s="120"/>
      <c r="D55" s="121">
        <v>1304</v>
      </c>
      <c r="E55" s="122"/>
    </row>
    <row r="56" spans="1:5" ht="17.100000000000001" customHeight="1" x14ac:dyDescent="0.35">
      <c r="A56" s="120" t="s">
        <v>279</v>
      </c>
      <c r="B56" s="120"/>
      <c r="C56" s="120"/>
      <c r="D56" s="121">
        <v>12</v>
      </c>
      <c r="E56" s="122"/>
    </row>
    <row r="57" spans="1:5" ht="17.100000000000001" customHeight="1" x14ac:dyDescent="0.35">
      <c r="A57" s="120" t="s">
        <v>280</v>
      </c>
      <c r="B57" s="120"/>
      <c r="C57" s="120"/>
      <c r="D57" s="121">
        <v>1317</v>
      </c>
      <c r="E57" s="122"/>
    </row>
    <row r="58" spans="1:5" ht="17.100000000000001" customHeight="1" x14ac:dyDescent="0.35">
      <c r="A58" s="120" t="s">
        <v>281</v>
      </c>
      <c r="B58" s="120"/>
      <c r="C58" s="120"/>
      <c r="D58" s="121">
        <v>10859</v>
      </c>
      <c r="E58" s="122"/>
    </row>
    <row r="59" spans="1:5" ht="17.100000000000001" customHeight="1" x14ac:dyDescent="0.35">
      <c r="A59" s="24"/>
      <c r="B59" s="24"/>
      <c r="C59" s="24"/>
      <c r="D59" s="24"/>
      <c r="E59" s="24"/>
    </row>
    <row r="60" spans="1:5" x14ac:dyDescent="0.35">
      <c r="A60" s="25"/>
    </row>
    <row r="61" spans="1:5" x14ac:dyDescent="0.35">
      <c r="A61" s="25"/>
    </row>
    <row r="62" spans="1:5" x14ac:dyDescent="0.35">
      <c r="A62" s="25"/>
    </row>
  </sheetData>
  <mergeCells count="107">
    <mergeCell ref="A57:C57"/>
    <mergeCell ref="D57:E57"/>
    <mergeCell ref="A58:C58"/>
    <mergeCell ref="D58:E58"/>
    <mergeCell ref="A53:C53"/>
    <mergeCell ref="D53:E53"/>
    <mergeCell ref="A55:C55"/>
    <mergeCell ref="D55:E55"/>
    <mergeCell ref="A56:C56"/>
    <mergeCell ref="D56:E56"/>
    <mergeCell ref="A50:C50"/>
    <mergeCell ref="D50:E50"/>
    <mergeCell ref="A51:C51"/>
    <mergeCell ref="D51:E51"/>
    <mergeCell ref="A52:C52"/>
    <mergeCell ref="D52:E52"/>
    <mergeCell ref="A47:C47"/>
    <mergeCell ref="D47:E47"/>
    <mergeCell ref="A48:C48"/>
    <mergeCell ref="D48:E48"/>
    <mergeCell ref="A49:C49"/>
    <mergeCell ref="D49:E49"/>
    <mergeCell ref="A44:C44"/>
    <mergeCell ref="D44:E44"/>
    <mergeCell ref="A45:C45"/>
    <mergeCell ref="D45:E45"/>
    <mergeCell ref="A46:C46"/>
    <mergeCell ref="D46:E46"/>
    <mergeCell ref="A41:C41"/>
    <mergeCell ref="D41:E41"/>
    <mergeCell ref="A42:C42"/>
    <mergeCell ref="D42:E42"/>
    <mergeCell ref="A43:C43"/>
    <mergeCell ref="D43:E43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6:C6"/>
    <mergeCell ref="D6:E6"/>
    <mergeCell ref="A7:C7"/>
    <mergeCell ref="D7:E7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workbookViewId="0">
      <selection sqref="A1:D1"/>
    </sheetView>
  </sheetViews>
  <sheetFormatPr defaultRowHeight="18.75" x14ac:dyDescent="0.4"/>
  <cols>
    <col min="1" max="1" width="40.125" bestFit="1" customWidth="1"/>
    <col min="2" max="2" width="21.375" bestFit="1" customWidth="1"/>
    <col min="3" max="3" width="3.375" bestFit="1" customWidth="1"/>
    <col min="4" max="4" width="40.125" bestFit="1" customWidth="1"/>
    <col min="5" max="5" width="30.25" bestFit="1" customWidth="1"/>
    <col min="6" max="7" width="17.75" style="26" customWidth="1"/>
    <col min="8" max="8" width="9" style="27"/>
  </cols>
  <sheetData>
    <row r="1" spans="1:8" s="27" customFormat="1" ht="30" customHeight="1" x14ac:dyDescent="0.4">
      <c r="A1" s="130" t="s">
        <v>288</v>
      </c>
      <c r="B1" s="130"/>
      <c r="C1" s="130"/>
      <c r="D1" s="130"/>
      <c r="E1" s="30" t="s">
        <v>284</v>
      </c>
      <c r="F1" s="31" t="s">
        <v>285</v>
      </c>
      <c r="G1" s="31" t="s">
        <v>286</v>
      </c>
      <c r="H1" s="32" t="s">
        <v>287</v>
      </c>
    </row>
    <row r="2" spans="1:8" x14ac:dyDescent="0.4">
      <c r="A2" s="124" t="s">
        <v>282</v>
      </c>
      <c r="B2" s="131" t="s">
        <v>283</v>
      </c>
      <c r="C2" s="13" t="s">
        <v>290</v>
      </c>
      <c r="D2" s="13" t="s">
        <v>294</v>
      </c>
      <c r="E2" s="13" t="s">
        <v>422</v>
      </c>
      <c r="F2" s="29">
        <f>'1.(1)①有形固定資産の明細'!H66</f>
        <v>782040</v>
      </c>
      <c r="G2" s="29">
        <f>'貸借対照表(BS)'!$B$8</f>
        <v>782040</v>
      </c>
      <c r="H2" s="28" t="str">
        <f>IF(F2=G2,"○","×")</f>
        <v>○</v>
      </c>
    </row>
    <row r="3" spans="1:8" x14ac:dyDescent="0.4">
      <c r="A3" s="132"/>
      <c r="B3" s="131"/>
      <c r="C3" s="13" t="s">
        <v>291</v>
      </c>
      <c r="D3" s="13" t="s">
        <v>295</v>
      </c>
      <c r="E3" s="13" t="s">
        <v>422</v>
      </c>
      <c r="F3" s="29">
        <f>'1.(1)②有形固定資産に係る行政目的別の明細'!J66</f>
        <v>782040</v>
      </c>
      <c r="G3" s="29">
        <f>'貸借対照表(BS)'!$B$8</f>
        <v>782040</v>
      </c>
      <c r="H3" s="28" t="str">
        <f>IF(F3=G3,"○","×")</f>
        <v>○</v>
      </c>
    </row>
    <row r="4" spans="1:8" x14ac:dyDescent="0.4">
      <c r="A4" s="132"/>
      <c r="B4" s="131"/>
      <c r="C4" s="13" t="s">
        <v>289</v>
      </c>
      <c r="D4" s="13" t="s">
        <v>296</v>
      </c>
      <c r="E4" s="13" t="s">
        <v>542</v>
      </c>
      <c r="F4" s="29">
        <f>SUMIFS('1.(1)③投資及び出資金の明細'!$D$6:$D$9,'1.(1)③投資及び出資金の明細'!$A$6:$A$9,"合計")+SUMIFS('1.(1)③投資及び出資金の明細'!$B$12:$B$25,'1.(1)③投資及び出資金の明細'!$A$12:$A$25,"合計")+SUMIFS('1.(1)③投資及び出資金の明細'!$J$28:$J$60,'1.(1)③投資及び出資金の明細'!$A$28:$A$60,"合計")</f>
        <v>2470</v>
      </c>
      <c r="G4" s="29">
        <f>IF(ISNUMBER('貸借対照表(BS)'!$B$40),'貸借対照表(BS)'!$B$40,0)</f>
        <v>2470</v>
      </c>
      <c r="H4" s="28" t="str">
        <f>IF(F4=G4,"○","×")</f>
        <v>○</v>
      </c>
    </row>
    <row r="5" spans="1:8" x14ac:dyDescent="0.4">
      <c r="A5" s="132"/>
      <c r="B5" s="131"/>
      <c r="C5" s="131" t="s">
        <v>292</v>
      </c>
      <c r="D5" s="131" t="s">
        <v>33</v>
      </c>
      <c r="E5" s="13" t="s">
        <v>297</v>
      </c>
      <c r="F5" s="29">
        <f>SUMIFS('1.(1)④基金の明細'!$F$5:$F$26,'1.(1)④基金の明細'!$A$5:$A$26,"財政調整基金")</f>
        <v>16627</v>
      </c>
      <c r="G5" s="29">
        <f>IF(ISNUMBER('貸借対照表(BS)'!$B$57),'貸借対照表(BS)'!$B$57,0)</f>
        <v>16627</v>
      </c>
      <c r="H5" s="28" t="str">
        <f t="shared" ref="H5:H34" si="0">IF(F5=G5,"○","×")</f>
        <v>○</v>
      </c>
    </row>
    <row r="6" spans="1:8" x14ac:dyDescent="0.4">
      <c r="A6" s="132"/>
      <c r="B6" s="131"/>
      <c r="C6" s="131"/>
      <c r="D6" s="131"/>
      <c r="E6" s="13" t="s">
        <v>298</v>
      </c>
      <c r="F6" s="29">
        <f>SUMIFS('1.(1)④基金の明細'!$F$5:$F$26,'1.(1)④基金の明細'!$A$5:$A$26,"減債基金")</f>
        <v>1997</v>
      </c>
      <c r="G6" s="29">
        <f>IF(ISNUMBER('貸借対照表(BS)'!$B$48),'貸借対照表(BS)'!$B$48,0)+IF(ISNUMBER('貸借対照表(BS)'!$B$58),'貸借対照表(BS)'!$B$58,0)</f>
        <v>1997</v>
      </c>
      <c r="H6" s="28" t="str">
        <f t="shared" si="0"/>
        <v>○</v>
      </c>
    </row>
    <row r="7" spans="1:8" x14ac:dyDescent="0.4">
      <c r="A7" s="132"/>
      <c r="B7" s="131"/>
      <c r="C7" s="131"/>
      <c r="D7" s="131"/>
      <c r="E7" s="13" t="s">
        <v>299</v>
      </c>
      <c r="F7" s="29">
        <f>SUMIFS('1.(1)④基金の明細'!$F$5:$F$26,'1.(1)④基金の明細'!$A$5:$A$26,"合計")-SUM(F5:F6)</f>
        <v>6365</v>
      </c>
      <c r="G7" s="29">
        <f>IF(ISNUMBER('貸借対照表(BS)'!$B$49),'貸借対照表(BS)'!$B$49,0)</f>
        <v>6366</v>
      </c>
      <c r="H7" s="28" t="str">
        <f t="shared" si="0"/>
        <v>×</v>
      </c>
    </row>
    <row r="8" spans="1:8" x14ac:dyDescent="0.4">
      <c r="A8" s="132"/>
      <c r="B8" s="131"/>
      <c r="C8" s="131" t="s">
        <v>293</v>
      </c>
      <c r="D8" s="131" t="s">
        <v>300</v>
      </c>
      <c r="E8" s="13" t="s">
        <v>301</v>
      </c>
      <c r="F8" s="29">
        <f>SUMIFS('1.(1)⑤貸付金の明細'!B:B,'1.(1)⑤貸付金の明細'!A:A,"合計")</f>
        <v>46</v>
      </c>
      <c r="G8" s="29">
        <f>IF(ISNUMBER('貸借対照表(BS)'!$B$46),'貸借対照表(BS)'!$B$46,0)</f>
        <v>46</v>
      </c>
      <c r="H8" s="28" t="str">
        <f t="shared" si="0"/>
        <v>○</v>
      </c>
    </row>
    <row r="9" spans="1:8" x14ac:dyDescent="0.4">
      <c r="A9" s="132"/>
      <c r="B9" s="131"/>
      <c r="C9" s="131"/>
      <c r="D9" s="131"/>
      <c r="E9" s="13" t="s">
        <v>302</v>
      </c>
      <c r="F9" s="29">
        <f>SUMIFS('1.(1)⑤貸付金の明細'!D:D,'1.(1)⑤貸付金の明細'!A:A,"合計")</f>
        <v>28</v>
      </c>
      <c r="G9" s="29">
        <f>IF(ISNUMBER('貸借対照表(BS)'!$B$55),'貸借対照表(BS)'!$B$55,0)</f>
        <v>28</v>
      </c>
      <c r="H9" s="28" t="str">
        <f t="shared" si="0"/>
        <v>○</v>
      </c>
    </row>
    <row r="10" spans="1:8" x14ac:dyDescent="0.4">
      <c r="A10" s="132"/>
      <c r="B10" s="131"/>
      <c r="C10" s="13" t="s">
        <v>303</v>
      </c>
      <c r="D10" s="13" t="s">
        <v>41</v>
      </c>
      <c r="E10" s="13" t="s">
        <v>304</v>
      </c>
      <c r="F10" s="29">
        <f>SUMIFS('1.(1)⑥未収金の明細'!B:B,'1.(1)⑥未収金の明細'!A:A,"合計")</f>
        <v>2444</v>
      </c>
      <c r="G10" s="29">
        <f>IF(ISNUMBER('貸借対照表(BS)'!$B$54),'貸借対照表(BS)'!$B$54,0)</f>
        <v>2444</v>
      </c>
      <c r="H10" s="28" t="str">
        <f t="shared" si="0"/>
        <v>○</v>
      </c>
    </row>
    <row r="11" spans="1:8" x14ac:dyDescent="0.4">
      <c r="A11" s="132"/>
      <c r="B11" s="131"/>
      <c r="C11" s="13" t="s">
        <v>305</v>
      </c>
      <c r="D11" s="13" t="s">
        <v>46</v>
      </c>
      <c r="E11" s="13" t="s">
        <v>306</v>
      </c>
      <c r="F11" s="29">
        <f>SUMIFS('1.(1)⑦長期延滞債権の明細'!B:B,'1.(1)⑦長期延滞債権の明細'!A:A,"合計")</f>
        <v>3580</v>
      </c>
      <c r="G11" s="29">
        <f>IF(ISNUMBER('貸借対照表(BS)'!$B$45),'貸借対照表(BS)'!$B$45,0)</f>
        <v>3580</v>
      </c>
      <c r="H11" s="28" t="str">
        <f t="shared" si="0"/>
        <v>○</v>
      </c>
    </row>
    <row r="12" spans="1:8" x14ac:dyDescent="0.4">
      <c r="A12" s="132"/>
      <c r="B12" s="131"/>
      <c r="C12" s="13" t="s">
        <v>338</v>
      </c>
      <c r="D12" s="124" t="s">
        <v>339</v>
      </c>
      <c r="E12" s="124" t="s">
        <v>98</v>
      </c>
      <c r="F12" s="126">
        <f>SUMIFS('1.(1)⑤貸付金の明細'!C:C,'1.(1)⑤貸付金の明細'!A:A,"合計")+SUMIFS('1.(1)⑦長期延滞債権の明細'!C:C,'1.(1)⑦長期延滞債権の明細'!A:A,"合計")</f>
        <v>282</v>
      </c>
      <c r="G12" s="126">
        <f>-IF(ISNUMBER('貸借対照表(BS)'!$B$51),'貸借対照表(BS)'!$B$51,0)</f>
        <v>282</v>
      </c>
      <c r="H12" s="128" t="str">
        <f t="shared" si="0"/>
        <v>○</v>
      </c>
    </row>
    <row r="13" spans="1:8" x14ac:dyDescent="0.4">
      <c r="A13" s="132"/>
      <c r="B13" s="131"/>
      <c r="C13" s="13" t="s">
        <v>305</v>
      </c>
      <c r="D13" s="125"/>
      <c r="E13" s="125"/>
      <c r="F13" s="127"/>
      <c r="G13" s="127"/>
      <c r="H13" s="129"/>
    </row>
    <row r="14" spans="1:8" x14ac:dyDescent="0.4">
      <c r="A14" s="132"/>
      <c r="B14" s="131"/>
      <c r="C14" s="13" t="s">
        <v>338</v>
      </c>
      <c r="D14" s="124" t="s">
        <v>340</v>
      </c>
      <c r="E14" s="124" t="s">
        <v>341</v>
      </c>
      <c r="F14" s="126">
        <f>SUMIFS('1.(1)⑤貸付金の明細'!E:E,'1.(1)⑤貸付金の明細'!A:A,"合計")+SUMIFS('1.(1)⑥未収金の明細'!C:C,'1.(1)⑥未収金の明細'!A:A,"合計")</f>
        <v>270</v>
      </c>
      <c r="G14" s="126">
        <f>-IF(ISNUMBER('貸借対照表(BS)'!$B$61),'貸借対照表(BS)'!$B$61,0)</f>
        <v>270</v>
      </c>
      <c r="H14" s="128" t="str">
        <f t="shared" ref="H14" si="1">IF(F14=G14,"○","×")</f>
        <v>○</v>
      </c>
    </row>
    <row r="15" spans="1:8" x14ac:dyDescent="0.4">
      <c r="A15" s="132"/>
      <c r="B15" s="131"/>
      <c r="C15" s="13" t="s">
        <v>303</v>
      </c>
      <c r="D15" s="125"/>
      <c r="E15" s="125"/>
      <c r="F15" s="127"/>
      <c r="G15" s="127"/>
      <c r="H15" s="129"/>
    </row>
    <row r="16" spans="1:8" x14ac:dyDescent="0.4">
      <c r="A16" s="132"/>
      <c r="B16" s="131" t="s">
        <v>307</v>
      </c>
      <c r="C16" s="131" t="s">
        <v>290</v>
      </c>
      <c r="D16" s="131" t="s">
        <v>47</v>
      </c>
      <c r="E16" s="13" t="s">
        <v>309</v>
      </c>
      <c r="F16" s="29">
        <f>SUMIFS('1.(2)①地方債等（借入先別）の明細'!B:B,'1.(2)①地方債等（借入先別）の明細'!A:A,"*合計")-F17</f>
        <v>177919</v>
      </c>
      <c r="G16" s="29">
        <f>IF(ISNUMBER('貸借対照表(BS)'!$E$8),'貸借対照表(BS)'!$E$8,0)</f>
        <v>177919</v>
      </c>
      <c r="H16" s="28" t="str">
        <f t="shared" si="0"/>
        <v>○</v>
      </c>
    </row>
    <row r="17" spans="1:8" x14ac:dyDescent="0.4">
      <c r="A17" s="132"/>
      <c r="B17" s="131"/>
      <c r="C17" s="131"/>
      <c r="D17" s="131"/>
      <c r="E17" s="13" t="s">
        <v>308</v>
      </c>
      <c r="F17" s="29">
        <f>SUMIFS('1.(2)①地方債等（借入先別）の明細'!C:C,'1.(2)①地方債等（借入先別）の明細'!A:A,"*合計")</f>
        <v>15407</v>
      </c>
      <c r="G17" s="29">
        <f>IF(ISNUMBER('貸借対照表(BS)'!$E$14),'貸借対照表(BS)'!$E$14,0)</f>
        <v>15407</v>
      </c>
      <c r="H17" s="28" t="str">
        <f t="shared" si="0"/>
        <v>○</v>
      </c>
    </row>
    <row r="18" spans="1:8" x14ac:dyDescent="0.4">
      <c r="A18" s="132"/>
      <c r="B18" s="131"/>
      <c r="C18" s="13" t="s">
        <v>310</v>
      </c>
      <c r="D18" s="13" t="s">
        <v>69</v>
      </c>
      <c r="E18" s="13" t="s">
        <v>311</v>
      </c>
      <c r="F18" s="29">
        <f>'1.(2)②地方債等（利率別）の明細'!$A$6</f>
        <v>193326</v>
      </c>
      <c r="G18" s="29">
        <f>IF(ISNUMBER('貸借対照表(BS)'!$E$8),'貸借対照表(BS)'!$E$8,0)+IF(ISNUMBER('貸借対照表(BS)'!$E$14),'貸借対照表(BS)'!$E$14,0)</f>
        <v>193326</v>
      </c>
      <c r="H18" s="28" t="str">
        <f t="shared" si="0"/>
        <v>○</v>
      </c>
    </row>
    <row r="19" spans="1:8" x14ac:dyDescent="0.4">
      <c r="A19" s="132"/>
      <c r="B19" s="131"/>
      <c r="C19" s="131" t="s">
        <v>289</v>
      </c>
      <c r="D19" s="131" t="s">
        <v>78</v>
      </c>
      <c r="E19" s="13" t="s">
        <v>309</v>
      </c>
      <c r="F19" s="29">
        <f>'1.(2)③地方債等（返済期間別）の明細'!$A$6-'1.(2)③地方債等（返済期間別）の明細'!$B$6</f>
        <v>177919</v>
      </c>
      <c r="G19" s="29">
        <f>IF(ISNUMBER('貸借対照表(BS)'!$E$8),'貸借対照表(BS)'!$E$8,0)</f>
        <v>177919</v>
      </c>
      <c r="H19" s="28" t="str">
        <f t="shared" si="0"/>
        <v>○</v>
      </c>
    </row>
    <row r="20" spans="1:8" x14ac:dyDescent="0.4">
      <c r="A20" s="132"/>
      <c r="B20" s="131"/>
      <c r="C20" s="131"/>
      <c r="D20" s="131"/>
      <c r="E20" s="13" t="s">
        <v>308</v>
      </c>
      <c r="F20" s="29">
        <f>'1.(2)③地方債等（返済期間別）の明細'!$B$6</f>
        <v>15407</v>
      </c>
      <c r="G20" s="29">
        <f>IF(ISNUMBER('貸借対照表(BS)'!$E$14),'貸借対照表(BS)'!$E$14,0)</f>
        <v>15407</v>
      </c>
      <c r="H20" s="28" t="str">
        <f t="shared" si="0"/>
        <v>○</v>
      </c>
    </row>
    <row r="21" spans="1:8" x14ac:dyDescent="0.4">
      <c r="A21" s="132"/>
      <c r="B21" s="131"/>
      <c r="C21" s="13" t="s">
        <v>312</v>
      </c>
      <c r="D21" s="13" t="s">
        <v>88</v>
      </c>
      <c r="E21" s="13" t="s">
        <v>314</v>
      </c>
      <c r="F21" s="29" t="s">
        <v>314</v>
      </c>
      <c r="G21" s="29" t="s">
        <v>314</v>
      </c>
      <c r="H21" s="28" t="s">
        <v>313</v>
      </c>
    </row>
    <row r="22" spans="1:8" x14ac:dyDescent="0.4">
      <c r="A22" s="132"/>
      <c r="B22" s="131"/>
      <c r="C22" s="131" t="s">
        <v>293</v>
      </c>
      <c r="D22" s="131" t="s">
        <v>91</v>
      </c>
      <c r="E22" s="13" t="s">
        <v>98</v>
      </c>
      <c r="F22" s="29">
        <f>SUMIFS('1.(2)⑤引当金の明細'!F:F,'1.(2)⑤引当金の明細'!A:A,E22)</f>
        <v>282</v>
      </c>
      <c r="G22" s="29">
        <f>-IF(ISNUMBER('貸借対照表(BS)'!$B$51),'貸借対照表(BS)'!$B$51,0)</f>
        <v>282</v>
      </c>
      <c r="H22" s="28" t="str">
        <f t="shared" si="0"/>
        <v>○</v>
      </c>
    </row>
    <row r="23" spans="1:8" x14ac:dyDescent="0.4">
      <c r="A23" s="132"/>
      <c r="B23" s="131"/>
      <c r="C23" s="131"/>
      <c r="D23" s="131"/>
      <c r="E23" s="13" t="s">
        <v>99</v>
      </c>
      <c r="F23" s="29">
        <f>SUMIFS('1.(2)⑤引当金の明細'!F:F,'1.(2)⑤引当金の明細'!A:A,E23)</f>
        <v>270</v>
      </c>
      <c r="G23" s="29">
        <f>-IF(ISNUMBER('貸借対照表(BS)'!$B$61),'貸借対照表(BS)'!$B$61,0)</f>
        <v>270</v>
      </c>
      <c r="H23" s="28" t="str">
        <f t="shared" si="0"/>
        <v>○</v>
      </c>
    </row>
    <row r="24" spans="1:8" x14ac:dyDescent="0.4">
      <c r="A24" s="132"/>
      <c r="B24" s="131"/>
      <c r="C24" s="131"/>
      <c r="D24" s="131"/>
      <c r="E24" s="13" t="s">
        <v>100</v>
      </c>
      <c r="F24" s="29">
        <f>SUMIFS('1.(2)⑤引当金の明細'!F:F,'1.(2)⑤引当金の明細'!A:A,E24)</f>
        <v>0</v>
      </c>
      <c r="G24" s="29">
        <f>-IF(ISNUMBER('貸借対照表(BS)'!$B$44),'貸借対照表(BS)'!$B$44,0)</f>
        <v>0</v>
      </c>
      <c r="H24" s="28" t="str">
        <f t="shared" si="0"/>
        <v>○</v>
      </c>
    </row>
    <row r="25" spans="1:8" x14ac:dyDescent="0.4">
      <c r="A25" s="132"/>
      <c r="B25" s="131"/>
      <c r="C25" s="131"/>
      <c r="D25" s="131"/>
      <c r="E25" s="13" t="s">
        <v>101</v>
      </c>
      <c r="F25" s="29">
        <f>SUMIFS('1.(2)⑤引当金の明細'!F:F,'1.(2)⑤引当金の明細'!A:A,E25)</f>
        <v>23755</v>
      </c>
      <c r="G25" s="29">
        <f>IF(ISNUMBER('貸借対照表(BS)'!$E$10),'貸借対照表(BS)'!$E$10,0)</f>
        <v>23755</v>
      </c>
      <c r="H25" s="28" t="str">
        <f t="shared" si="0"/>
        <v>○</v>
      </c>
    </row>
    <row r="26" spans="1:8" x14ac:dyDescent="0.4">
      <c r="A26" s="132"/>
      <c r="B26" s="131"/>
      <c r="C26" s="131"/>
      <c r="D26" s="131"/>
      <c r="E26" s="13" t="s">
        <v>102</v>
      </c>
      <c r="F26" s="29">
        <f>SUMIFS('1.(2)⑤引当金の明細'!F:F,'1.(2)⑤引当金の明細'!A:A,E26)</f>
        <v>0</v>
      </c>
      <c r="G26" s="29">
        <f>IF(ISNUMBER('貸借対照表(BS)'!$E$11),'貸借対照表(BS)'!$E$11,0)</f>
        <v>0</v>
      </c>
      <c r="H26" s="28" t="str">
        <f t="shared" si="0"/>
        <v>○</v>
      </c>
    </row>
    <row r="27" spans="1:8" x14ac:dyDescent="0.4">
      <c r="A27" s="125"/>
      <c r="B27" s="131"/>
      <c r="C27" s="131"/>
      <c r="D27" s="131"/>
      <c r="E27" s="13" t="s">
        <v>103</v>
      </c>
      <c r="F27" s="29">
        <f>SUMIFS('1.(2)⑤引当金の明細'!F:F,'1.(2)⑤引当金の明細'!A:A,E27)</f>
        <v>1506</v>
      </c>
      <c r="G27" s="29">
        <f>IF(ISNUMBER('貸借対照表(BS)'!$E$19),'貸借対照表(BS)'!$E$19,0)</f>
        <v>1506</v>
      </c>
      <c r="H27" s="28" t="str">
        <f t="shared" si="0"/>
        <v>○</v>
      </c>
    </row>
    <row r="28" spans="1:8" x14ac:dyDescent="0.4">
      <c r="A28" s="13" t="s">
        <v>315</v>
      </c>
      <c r="B28" s="131" t="s">
        <v>316</v>
      </c>
      <c r="C28" s="131"/>
      <c r="D28" s="131"/>
      <c r="E28" s="13" t="s">
        <v>317</v>
      </c>
      <c r="F28" s="29">
        <f>SUMIFS('2.(1)補助金等の明細'!D:D,'2.(1)補助金等の明細'!A:A,"合計")</f>
        <v>74107</v>
      </c>
      <c r="G28" s="29">
        <f>IF(ISNUMBER('行政コスト計算書(PL)'!$D$24),'行政コスト計算書(PL)'!$D$24,0)</f>
        <v>74107</v>
      </c>
      <c r="H28" s="28" t="str">
        <f t="shared" si="0"/>
        <v>○</v>
      </c>
    </row>
    <row r="29" spans="1:8" x14ac:dyDescent="0.4">
      <c r="A29" s="131" t="s">
        <v>318</v>
      </c>
      <c r="B29" s="131" t="s">
        <v>319</v>
      </c>
      <c r="C29" s="131"/>
      <c r="D29" s="131"/>
      <c r="E29" s="13" t="s">
        <v>321</v>
      </c>
      <c r="F29" s="29">
        <f>SUMIFS('3.(1)財源の明細'!E:E,'3.(1)財源の明細'!A:A,"全体会計",'3.(1)財源の明細'!B:B,"税収等")</f>
        <v>106238</v>
      </c>
      <c r="G29" s="29">
        <f>IF(ISNUMBER('純資産変動計算書(NW)'!$B$10),'純資産変動計算書(NW)'!$B$10,0)</f>
        <v>106238</v>
      </c>
      <c r="H29" s="28" t="str">
        <f t="shared" si="0"/>
        <v>○</v>
      </c>
    </row>
    <row r="30" spans="1:8" x14ac:dyDescent="0.4">
      <c r="A30" s="131"/>
      <c r="B30" s="131"/>
      <c r="C30" s="131"/>
      <c r="D30" s="131"/>
      <c r="E30" s="13" t="s">
        <v>322</v>
      </c>
      <c r="F30" s="29">
        <f>+'3.(1)財源の明細'!E179</f>
        <v>40097</v>
      </c>
      <c r="G30" s="29">
        <f>IF(ISNUMBER('純資産変動計算書(NW)'!$B$11),'純資産変動計算書(NW)'!$B$11,0)</f>
        <v>40097</v>
      </c>
      <c r="H30" s="28" t="str">
        <f t="shared" si="0"/>
        <v>○</v>
      </c>
    </row>
    <row r="31" spans="1:8" x14ac:dyDescent="0.4">
      <c r="A31" s="131"/>
      <c r="B31" s="133" t="s">
        <v>320</v>
      </c>
      <c r="C31" s="134"/>
      <c r="D31" s="135"/>
      <c r="E31" s="13" t="s">
        <v>322</v>
      </c>
      <c r="F31" s="29">
        <f>SUMIFS('3.(2)財源情報の明細'!C:C,'3.(2)財源情報の明細'!A:A,"合計")</f>
        <v>40097</v>
      </c>
      <c r="G31" s="29">
        <f>IF(ISNUMBER('純資産変動計算書(NW)'!$B$11),'純資産変動計算書(NW)'!$B$11,0)</f>
        <v>40097</v>
      </c>
      <c r="H31" s="28" t="str">
        <f t="shared" si="0"/>
        <v>○</v>
      </c>
    </row>
    <row r="32" spans="1:8" x14ac:dyDescent="0.4">
      <c r="A32" s="40"/>
      <c r="B32" s="136"/>
      <c r="C32" s="137"/>
      <c r="D32" s="138"/>
      <c r="E32" s="13" t="s">
        <v>431</v>
      </c>
      <c r="F32" s="29">
        <f>SUMIFS('3.(2)財源情報の明細'!D:D,'3.(2)財源情報の明細'!A:A,"合計")</f>
        <v>16678</v>
      </c>
      <c r="G32" s="29">
        <f>IF(ISNUMBER('資金収支計算書(CF)'!$D$48),'資金収支計算書(CF)'!$D$48,0)</f>
        <v>16678</v>
      </c>
      <c r="H32" s="28" t="str">
        <f t="shared" si="0"/>
        <v>○</v>
      </c>
    </row>
    <row r="33" spans="1:8" x14ac:dyDescent="0.4">
      <c r="A33" s="40"/>
      <c r="B33" s="139"/>
      <c r="C33" s="140"/>
      <c r="D33" s="141"/>
      <c r="E33" s="13" t="s">
        <v>591</v>
      </c>
      <c r="F33" s="29">
        <f>SUMIFS('3.(2)財源情報の明細'!E:E,'3.(2)財源情報の明細'!A:A,"合計")</f>
        <v>91254</v>
      </c>
      <c r="G33" s="29">
        <f>IF(ISNUMBER('純資産変動計算書(NW)'!$B$10),'純資産変動計算書(NW)'!$B$10)-IF(ISNUMBER('資金収支計算書(CF)'!$D$44),'資金収支計算書(CF)'!$D$44,0)</f>
        <v>91253</v>
      </c>
      <c r="H33" s="28" t="str">
        <f t="shared" si="0"/>
        <v>×</v>
      </c>
    </row>
    <row r="34" spans="1:8" x14ac:dyDescent="0.4">
      <c r="A34" s="13" t="s">
        <v>323</v>
      </c>
      <c r="B34" s="131" t="s">
        <v>324</v>
      </c>
      <c r="C34" s="131"/>
      <c r="D34" s="131"/>
      <c r="E34" s="13" t="s">
        <v>277</v>
      </c>
      <c r="F34" s="29">
        <f>SUMIFS('4.(1)資金の明細'!B:B,'4.(1)資金の明細'!A:A,"合計")</f>
        <v>9542</v>
      </c>
      <c r="G34" s="29">
        <f>IF(ISNUMBER('資金収支計算書(CF)'!$D$53),'資金収支計算書(CF)'!$D$53,0)</f>
        <v>9542</v>
      </c>
      <c r="H34" s="28" t="str">
        <f t="shared" si="0"/>
        <v>○</v>
      </c>
    </row>
    <row r="36" spans="1:8" x14ac:dyDescent="0.4">
      <c r="F36" s="50" t="s">
        <v>433</v>
      </c>
      <c r="G36" s="50" t="s">
        <v>434</v>
      </c>
    </row>
    <row r="37" spans="1:8" x14ac:dyDescent="0.4">
      <c r="D37" s="123" t="s">
        <v>432</v>
      </c>
      <c r="E37" s="48" t="s">
        <v>435</v>
      </c>
      <c r="F37" s="49">
        <f>+'貸借対照表(BS)'!E24</f>
        <v>818666</v>
      </c>
      <c r="G37" s="49">
        <f>+'純資産変動計算書(NW)'!C22</f>
        <v>818666</v>
      </c>
      <c r="H37" s="28" t="str">
        <f t="shared" ref="H37:H40" si="2">IF(F37=G37,"○","×")</f>
        <v>○</v>
      </c>
    </row>
    <row r="38" spans="1:8" x14ac:dyDescent="0.4">
      <c r="D38" s="123"/>
      <c r="E38" s="52" t="s">
        <v>436</v>
      </c>
      <c r="F38" s="49">
        <f>+'貸借対照表(BS)'!E25</f>
        <v>-298340</v>
      </c>
      <c r="G38" s="49">
        <f>+'純資産変動計算書(NW)'!D22</f>
        <v>-298340</v>
      </c>
      <c r="H38" s="53" t="str">
        <f t="shared" si="2"/>
        <v>○</v>
      </c>
    </row>
    <row r="39" spans="1:8" x14ac:dyDescent="0.4">
      <c r="F39" s="50" t="s">
        <v>433</v>
      </c>
      <c r="G39" s="50" t="s">
        <v>439</v>
      </c>
    </row>
    <row r="40" spans="1:8" x14ac:dyDescent="0.4">
      <c r="D40" s="51" t="s">
        <v>437</v>
      </c>
      <c r="E40" s="51" t="s">
        <v>438</v>
      </c>
      <c r="F40" s="49">
        <f>+'貸借対照表(BS)'!B53</f>
        <v>10859</v>
      </c>
      <c r="G40" s="49">
        <f>+'資金収支計算書(CF)'!D58</f>
        <v>10859</v>
      </c>
      <c r="H40" s="28" t="str">
        <f t="shared" si="2"/>
        <v>○</v>
      </c>
    </row>
  </sheetData>
  <mergeCells count="30">
    <mergeCell ref="A29:A31"/>
    <mergeCell ref="B2:B15"/>
    <mergeCell ref="B16:B27"/>
    <mergeCell ref="B34:D34"/>
    <mergeCell ref="B28:D28"/>
    <mergeCell ref="B29:D30"/>
    <mergeCell ref="B31:D33"/>
    <mergeCell ref="A1:D1"/>
    <mergeCell ref="C19:C20"/>
    <mergeCell ref="D19:D20"/>
    <mergeCell ref="C22:C27"/>
    <mergeCell ref="D22:D27"/>
    <mergeCell ref="C5:C7"/>
    <mergeCell ref="D5:D7"/>
    <mergeCell ref="C8:C9"/>
    <mergeCell ref="D8:D9"/>
    <mergeCell ref="C16:C17"/>
    <mergeCell ref="D12:D13"/>
    <mergeCell ref="D16:D17"/>
    <mergeCell ref="A2:A27"/>
    <mergeCell ref="D37:D38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</mergeCells>
  <phoneticPr fontId="5"/>
  <conditionalFormatting sqref="H2:H40">
    <cfRule type="expression" dxfId="0" priority="1">
      <formula>H2="×"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workbookViewId="0"/>
  </sheetViews>
  <sheetFormatPr defaultColWidth="8.875" defaultRowHeight="15.75" x14ac:dyDescent="0.35"/>
  <cols>
    <col min="1" max="1" width="54.875" style="2" bestFit="1" customWidth="1"/>
    <col min="2" max="11" width="15.375" style="2" customWidth="1"/>
    <col min="12" max="16384" width="8.875" style="2"/>
  </cols>
  <sheetData>
    <row r="1" spans="1:10" ht="30" x14ac:dyDescent="0.6">
      <c r="A1" s="1" t="s">
        <v>0</v>
      </c>
    </row>
    <row r="2" spans="1:10" ht="18.75" x14ac:dyDescent="0.4">
      <c r="A2" s="3" t="s">
        <v>447</v>
      </c>
    </row>
    <row r="3" spans="1:10" ht="18.75" x14ac:dyDescent="0.4">
      <c r="A3" s="3" t="s">
        <v>1</v>
      </c>
    </row>
    <row r="5" spans="1:10" ht="18.75" x14ac:dyDescent="0.4">
      <c r="A5" s="4" t="s">
        <v>2</v>
      </c>
      <c r="H5" s="5" t="s">
        <v>598</v>
      </c>
    </row>
    <row r="6" spans="1:10" ht="47.25" x14ac:dyDescent="0.3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10" ht="18" customHeight="1" x14ac:dyDescent="0.35">
      <c r="A7" s="8" t="s">
        <v>592</v>
      </c>
      <c r="B7" s="9">
        <v>1000000</v>
      </c>
      <c r="C7" s="71">
        <v>100.32980000000001</v>
      </c>
      <c r="D7" s="9">
        <v>100</v>
      </c>
      <c r="E7" s="9">
        <v>100</v>
      </c>
      <c r="F7" s="9">
        <v>100</v>
      </c>
      <c r="G7" s="42">
        <v>0</v>
      </c>
      <c r="H7" s="9"/>
    </row>
    <row r="8" spans="1:10" ht="18" customHeight="1" x14ac:dyDescent="0.35">
      <c r="A8" s="8"/>
      <c r="B8" s="9"/>
      <c r="C8" s="9"/>
      <c r="D8" s="9"/>
      <c r="E8" s="9"/>
      <c r="F8" s="9"/>
      <c r="G8" s="42"/>
      <c r="H8" s="9"/>
    </row>
    <row r="9" spans="1:10" ht="18" customHeight="1" x14ac:dyDescent="0.35">
      <c r="A9" s="10" t="s">
        <v>11</v>
      </c>
      <c r="B9" s="9">
        <v>1000000</v>
      </c>
      <c r="C9" s="9"/>
      <c r="D9" s="9">
        <v>100</v>
      </c>
      <c r="E9" s="9"/>
      <c r="F9" s="9">
        <v>100</v>
      </c>
      <c r="G9" s="42">
        <v>0</v>
      </c>
      <c r="H9" s="9"/>
    </row>
    <row r="11" spans="1:10" ht="18.75" x14ac:dyDescent="0.4">
      <c r="A11" s="4" t="s">
        <v>12</v>
      </c>
      <c r="J11" s="5" t="s">
        <v>598</v>
      </c>
    </row>
    <row r="12" spans="1:10" ht="47.25" x14ac:dyDescent="0.35">
      <c r="A12" s="6" t="s">
        <v>13</v>
      </c>
      <c r="B12" s="7" t="s">
        <v>14</v>
      </c>
      <c r="C12" s="7" t="s">
        <v>15</v>
      </c>
      <c r="D12" s="7" t="s">
        <v>16</v>
      </c>
      <c r="E12" s="7" t="s">
        <v>17</v>
      </c>
      <c r="F12" s="7" t="s">
        <v>18</v>
      </c>
      <c r="G12" s="7" t="s">
        <v>19</v>
      </c>
      <c r="H12" s="7" t="s">
        <v>20</v>
      </c>
      <c r="I12" s="7" t="s">
        <v>21</v>
      </c>
      <c r="J12" s="7" t="s">
        <v>10</v>
      </c>
    </row>
    <row r="13" spans="1:10" ht="18" customHeight="1" x14ac:dyDescent="0.35">
      <c r="A13" s="8" t="s">
        <v>441</v>
      </c>
      <c r="B13" s="42">
        <v>351</v>
      </c>
      <c r="C13" s="42">
        <v>2793</v>
      </c>
      <c r="D13" s="42">
        <v>1283</v>
      </c>
      <c r="E13" s="42">
        <v>1510</v>
      </c>
      <c r="F13" s="42">
        <v>1321</v>
      </c>
      <c r="G13" s="60">
        <v>0.26570779712339138</v>
      </c>
      <c r="H13" s="42">
        <v>401</v>
      </c>
      <c r="I13" s="42">
        <v>0</v>
      </c>
      <c r="J13" s="42">
        <v>351</v>
      </c>
    </row>
    <row r="14" spans="1:10" ht="18" customHeight="1" x14ac:dyDescent="0.35">
      <c r="A14" s="54" t="s">
        <v>442</v>
      </c>
      <c r="B14" s="42">
        <v>52</v>
      </c>
      <c r="C14" s="42">
        <v>136</v>
      </c>
      <c r="D14" s="42">
        <v>5</v>
      </c>
      <c r="E14" s="42">
        <v>131</v>
      </c>
      <c r="F14" s="42">
        <v>96</v>
      </c>
      <c r="G14" s="60">
        <v>0.5389408099688473</v>
      </c>
      <c r="H14" s="42">
        <v>70</v>
      </c>
      <c r="I14" s="42">
        <v>0</v>
      </c>
      <c r="J14" s="42">
        <v>52</v>
      </c>
    </row>
    <row r="15" spans="1:10" ht="18" customHeight="1" x14ac:dyDescent="0.35">
      <c r="A15" s="54" t="s">
        <v>443</v>
      </c>
      <c r="B15" s="42">
        <v>520</v>
      </c>
      <c r="C15" s="42">
        <v>1469</v>
      </c>
      <c r="D15" s="42">
        <v>44</v>
      </c>
      <c r="E15" s="42">
        <v>1425</v>
      </c>
      <c r="F15" s="42">
        <v>1568</v>
      </c>
      <c r="G15" s="60">
        <v>0.33163265306122447</v>
      </c>
      <c r="H15" s="42">
        <v>473</v>
      </c>
      <c r="I15" s="42">
        <v>0</v>
      </c>
      <c r="J15" s="42">
        <v>520</v>
      </c>
    </row>
    <row r="16" spans="1:10" ht="18" customHeight="1" x14ac:dyDescent="0.35">
      <c r="A16" s="54" t="s">
        <v>444</v>
      </c>
      <c r="B16" s="42">
        <v>120</v>
      </c>
      <c r="C16" s="42">
        <v>3860</v>
      </c>
      <c r="D16" s="42">
        <v>2554</v>
      </c>
      <c r="E16" s="42">
        <v>1307</v>
      </c>
      <c r="F16" s="42">
        <v>300</v>
      </c>
      <c r="G16" s="60">
        <v>0.4</v>
      </c>
      <c r="H16" s="42">
        <v>523</v>
      </c>
      <c r="I16" s="42">
        <v>0</v>
      </c>
      <c r="J16" s="42">
        <v>120</v>
      </c>
    </row>
    <row r="17" spans="1:11" ht="18" customHeight="1" x14ac:dyDescent="0.35">
      <c r="A17" s="54" t="s">
        <v>445</v>
      </c>
      <c r="B17" s="42">
        <v>15</v>
      </c>
      <c r="C17" s="42">
        <v>37</v>
      </c>
      <c r="D17" s="42">
        <v>2</v>
      </c>
      <c r="E17" s="42">
        <v>36</v>
      </c>
      <c r="F17" s="42">
        <v>30</v>
      </c>
      <c r="G17" s="60">
        <v>0.49666666666666665</v>
      </c>
      <c r="H17" s="42">
        <v>18</v>
      </c>
      <c r="I17" s="42">
        <v>0</v>
      </c>
      <c r="J17" s="42">
        <v>15</v>
      </c>
    </row>
    <row r="18" spans="1:11" ht="18" customHeight="1" x14ac:dyDescent="0.35">
      <c r="A18" s="54" t="s">
        <v>446</v>
      </c>
      <c r="B18" s="42">
        <v>20</v>
      </c>
      <c r="C18" s="42">
        <v>50</v>
      </c>
      <c r="D18" s="42">
        <v>1</v>
      </c>
      <c r="E18" s="42">
        <v>49</v>
      </c>
      <c r="F18" s="42">
        <v>37</v>
      </c>
      <c r="G18" s="60">
        <v>0.53890410958904111</v>
      </c>
      <c r="H18" s="42">
        <v>26</v>
      </c>
      <c r="I18" s="42">
        <v>0</v>
      </c>
      <c r="J18" s="42">
        <v>20</v>
      </c>
    </row>
    <row r="19" spans="1:11" ht="18" customHeight="1" x14ac:dyDescent="0.35">
      <c r="A19" s="54" t="s">
        <v>448</v>
      </c>
      <c r="B19" s="42">
        <v>10</v>
      </c>
      <c r="C19" s="42">
        <v>6161</v>
      </c>
      <c r="D19" s="42">
        <v>5014</v>
      </c>
      <c r="E19" s="42">
        <v>1147</v>
      </c>
      <c r="F19" s="42">
        <v>10</v>
      </c>
      <c r="G19" s="60">
        <v>1</v>
      </c>
      <c r="H19" s="42">
        <v>1147</v>
      </c>
      <c r="I19" s="42">
        <v>0</v>
      </c>
      <c r="J19" s="42">
        <v>10</v>
      </c>
    </row>
    <row r="20" spans="1:11" ht="18" customHeight="1" x14ac:dyDescent="0.35">
      <c r="A20" s="54" t="s">
        <v>449</v>
      </c>
      <c r="B20" s="42">
        <v>10</v>
      </c>
      <c r="C20" s="42">
        <v>136</v>
      </c>
      <c r="D20" s="42">
        <v>4</v>
      </c>
      <c r="E20" s="42">
        <v>132</v>
      </c>
      <c r="F20" s="42">
        <v>132</v>
      </c>
      <c r="G20" s="60">
        <v>7.5616661245078085E-2</v>
      </c>
      <c r="H20" s="42">
        <v>10</v>
      </c>
      <c r="I20" s="42">
        <v>0</v>
      </c>
      <c r="J20" s="42">
        <v>10</v>
      </c>
    </row>
    <row r="21" spans="1:11" ht="18" customHeight="1" x14ac:dyDescent="0.35">
      <c r="A21" s="54" t="s">
        <v>451</v>
      </c>
      <c r="B21" s="42">
        <v>3</v>
      </c>
      <c r="C21" s="42">
        <v>1466</v>
      </c>
      <c r="D21" s="42">
        <v>508</v>
      </c>
      <c r="E21" s="42">
        <v>957</v>
      </c>
      <c r="F21" s="42">
        <v>3</v>
      </c>
      <c r="G21" s="60">
        <v>1</v>
      </c>
      <c r="H21" s="42">
        <v>957</v>
      </c>
      <c r="I21" s="42">
        <v>0</v>
      </c>
      <c r="J21" s="42">
        <v>3</v>
      </c>
    </row>
    <row r="22" spans="1:11" ht="18" customHeight="1" x14ac:dyDescent="0.35">
      <c r="A22" s="54" t="s">
        <v>450</v>
      </c>
      <c r="B22" s="42">
        <v>613</v>
      </c>
      <c r="C22" s="42">
        <v>2636</v>
      </c>
      <c r="D22" s="42">
        <v>430</v>
      </c>
      <c r="E22" s="42">
        <v>2206</v>
      </c>
      <c r="F22" s="42">
        <v>371</v>
      </c>
      <c r="G22" s="60">
        <v>1.6511375579225094</v>
      </c>
      <c r="H22" s="42">
        <v>3642</v>
      </c>
      <c r="I22" s="42">
        <v>0</v>
      </c>
      <c r="J22" s="42">
        <v>613</v>
      </c>
    </row>
    <row r="23" spans="1:11" ht="18" customHeight="1" x14ac:dyDescent="0.35">
      <c r="A23" s="54"/>
      <c r="B23" s="42"/>
      <c r="C23" s="42"/>
      <c r="D23" s="42"/>
      <c r="E23" s="42"/>
      <c r="F23" s="42"/>
      <c r="G23" s="9"/>
      <c r="H23" s="42"/>
      <c r="I23" s="42"/>
      <c r="J23" s="42"/>
    </row>
    <row r="24" spans="1:11" ht="18" customHeight="1" x14ac:dyDescent="0.35">
      <c r="A24" s="8"/>
      <c r="B24" s="42"/>
      <c r="C24" s="42"/>
      <c r="D24" s="42"/>
      <c r="E24" s="42"/>
      <c r="F24" s="42"/>
      <c r="G24" s="9"/>
      <c r="H24" s="42"/>
      <c r="I24" s="42"/>
      <c r="J24" s="42"/>
    </row>
    <row r="25" spans="1:11" ht="18" customHeight="1" x14ac:dyDescent="0.35">
      <c r="A25" s="10" t="s">
        <v>11</v>
      </c>
      <c r="B25" s="42">
        <v>1714</v>
      </c>
      <c r="C25" s="42">
        <v>18745</v>
      </c>
      <c r="D25" s="42">
        <v>9845</v>
      </c>
      <c r="E25" s="42">
        <v>8900</v>
      </c>
      <c r="F25" s="42">
        <v>3869</v>
      </c>
      <c r="G25" s="9"/>
      <c r="H25" s="42">
        <v>7268</v>
      </c>
      <c r="I25" s="42">
        <v>0</v>
      </c>
      <c r="J25" s="42">
        <v>1714</v>
      </c>
    </row>
    <row r="27" spans="1:11" ht="18.75" x14ac:dyDescent="0.4">
      <c r="A27" s="4" t="s">
        <v>22</v>
      </c>
      <c r="K27" s="5" t="s">
        <v>598</v>
      </c>
    </row>
    <row r="28" spans="1:11" ht="47.25" x14ac:dyDescent="0.35">
      <c r="A28" s="6" t="s">
        <v>13</v>
      </c>
      <c r="B28" s="7" t="s">
        <v>23</v>
      </c>
      <c r="C28" s="7" t="s">
        <v>15</v>
      </c>
      <c r="D28" s="7" t="s">
        <v>16</v>
      </c>
      <c r="E28" s="7" t="s">
        <v>17</v>
      </c>
      <c r="F28" s="7" t="s">
        <v>18</v>
      </c>
      <c r="G28" s="7" t="s">
        <v>19</v>
      </c>
      <c r="H28" s="7" t="s">
        <v>20</v>
      </c>
      <c r="I28" s="7" t="s">
        <v>24</v>
      </c>
      <c r="J28" s="7" t="s">
        <v>25</v>
      </c>
      <c r="K28" s="7" t="s">
        <v>10</v>
      </c>
    </row>
    <row r="29" spans="1:11" ht="18" customHeight="1" x14ac:dyDescent="0.35">
      <c r="A29" s="8" t="s">
        <v>452</v>
      </c>
      <c r="B29" s="42">
        <v>128</v>
      </c>
      <c r="C29" s="42">
        <v>814</v>
      </c>
      <c r="D29" s="42">
        <v>189</v>
      </c>
      <c r="E29" s="42">
        <v>624</v>
      </c>
      <c r="F29" s="42">
        <v>640</v>
      </c>
      <c r="G29" s="47">
        <v>0.19915617233002023</v>
      </c>
      <c r="H29" s="9">
        <v>124</v>
      </c>
      <c r="I29" s="42">
        <v>0</v>
      </c>
      <c r="J29" s="42">
        <v>128</v>
      </c>
      <c r="K29" s="42">
        <v>128</v>
      </c>
    </row>
    <row r="30" spans="1:11" ht="18" customHeight="1" x14ac:dyDescent="0.35">
      <c r="A30" s="54" t="s">
        <v>453</v>
      </c>
      <c r="B30" s="42">
        <v>13</v>
      </c>
      <c r="C30" s="42">
        <v>669</v>
      </c>
      <c r="D30" s="42">
        <v>161</v>
      </c>
      <c r="E30" s="42">
        <v>508</v>
      </c>
      <c r="F30" s="42">
        <v>360</v>
      </c>
      <c r="G30" s="47">
        <v>3.7361111111111109E-2</v>
      </c>
      <c r="H30" s="9">
        <v>19</v>
      </c>
      <c r="I30" s="42">
        <v>0</v>
      </c>
      <c r="J30" s="42">
        <v>13</v>
      </c>
      <c r="K30" s="42">
        <v>13</v>
      </c>
    </row>
    <row r="31" spans="1:11" ht="18" customHeight="1" x14ac:dyDescent="0.35">
      <c r="A31" s="54" t="s">
        <v>454</v>
      </c>
      <c r="B31" s="42">
        <v>6</v>
      </c>
      <c r="C31" s="42">
        <v>31602</v>
      </c>
      <c r="D31" s="42">
        <v>17351</v>
      </c>
      <c r="E31" s="42">
        <v>14251</v>
      </c>
      <c r="F31" s="42">
        <v>4007</v>
      </c>
      <c r="G31" s="47">
        <v>1.5971379288315338E-3</v>
      </c>
      <c r="H31" s="9">
        <v>23</v>
      </c>
      <c r="I31" s="42">
        <v>0</v>
      </c>
      <c r="J31" s="42">
        <v>6</v>
      </c>
      <c r="K31" s="42">
        <v>6</v>
      </c>
    </row>
    <row r="32" spans="1:11" ht="18" customHeight="1" x14ac:dyDescent="0.35">
      <c r="A32" s="54" t="s">
        <v>455</v>
      </c>
      <c r="B32" s="42">
        <v>5</v>
      </c>
      <c r="C32" s="42">
        <v>207</v>
      </c>
      <c r="D32" s="42">
        <v>91</v>
      </c>
      <c r="E32" s="42">
        <v>117</v>
      </c>
      <c r="F32" s="42">
        <v>50</v>
      </c>
      <c r="G32" s="47">
        <v>0.1</v>
      </c>
      <c r="H32" s="9">
        <v>12</v>
      </c>
      <c r="I32" s="42">
        <v>0</v>
      </c>
      <c r="J32" s="42">
        <v>5</v>
      </c>
      <c r="K32" s="42">
        <v>5</v>
      </c>
    </row>
    <row r="33" spans="1:11" ht="18" customHeight="1" x14ac:dyDescent="0.35">
      <c r="A33" s="54" t="s">
        <v>456</v>
      </c>
      <c r="B33" s="42">
        <v>16</v>
      </c>
      <c r="C33" s="42">
        <v>674</v>
      </c>
      <c r="D33" s="42">
        <v>567</v>
      </c>
      <c r="E33" s="42">
        <v>107</v>
      </c>
      <c r="F33" s="42">
        <v>93</v>
      </c>
      <c r="G33" s="47">
        <v>0.17027027027027028</v>
      </c>
      <c r="H33" s="9">
        <v>18</v>
      </c>
      <c r="I33" s="42">
        <v>0</v>
      </c>
      <c r="J33" s="42">
        <v>16</v>
      </c>
      <c r="K33" s="42">
        <v>16</v>
      </c>
    </row>
    <row r="34" spans="1:11" ht="18" customHeight="1" x14ac:dyDescent="0.35">
      <c r="A34" s="54" t="s">
        <v>457</v>
      </c>
      <c r="B34" s="42">
        <v>10</v>
      </c>
      <c r="C34" s="42">
        <v>43</v>
      </c>
      <c r="D34" s="42">
        <v>27</v>
      </c>
      <c r="E34" s="42">
        <v>16</v>
      </c>
      <c r="F34" s="42">
        <v>22</v>
      </c>
      <c r="G34" s="47">
        <v>0.45454545454545453</v>
      </c>
      <c r="H34" s="9">
        <v>7</v>
      </c>
      <c r="I34" s="42">
        <v>0</v>
      </c>
      <c r="J34" s="42">
        <v>5</v>
      </c>
      <c r="K34" s="42">
        <v>10</v>
      </c>
    </row>
    <row r="35" spans="1:11" ht="18" customHeight="1" x14ac:dyDescent="0.35">
      <c r="A35" s="54" t="s">
        <v>458</v>
      </c>
      <c r="B35" s="42">
        <v>40</v>
      </c>
      <c r="C35" s="42">
        <v>23148</v>
      </c>
      <c r="D35" s="42">
        <v>18795</v>
      </c>
      <c r="E35" s="42">
        <v>4353</v>
      </c>
      <c r="F35" s="42">
        <v>3440</v>
      </c>
      <c r="G35" s="47">
        <v>1.1627906976744186E-2</v>
      </c>
      <c r="H35" s="9">
        <v>51</v>
      </c>
      <c r="I35" s="42">
        <v>0</v>
      </c>
      <c r="J35" s="42">
        <v>40</v>
      </c>
      <c r="K35" s="42">
        <v>40</v>
      </c>
    </row>
    <row r="36" spans="1:11" ht="18" customHeight="1" x14ac:dyDescent="0.35">
      <c r="A36" s="54" t="s">
        <v>459</v>
      </c>
      <c r="B36" s="42">
        <v>16</v>
      </c>
      <c r="C36" s="42">
        <v>7490</v>
      </c>
      <c r="D36" s="42">
        <v>3453</v>
      </c>
      <c r="E36" s="42">
        <v>4036</v>
      </c>
      <c r="F36" s="42">
        <v>2875</v>
      </c>
      <c r="G36" s="47">
        <v>5.5381040342583222E-3</v>
      </c>
      <c r="H36" s="9">
        <v>22</v>
      </c>
      <c r="I36" s="42">
        <v>0</v>
      </c>
      <c r="J36" s="42">
        <v>16</v>
      </c>
      <c r="K36" s="42">
        <v>16</v>
      </c>
    </row>
    <row r="37" spans="1:11" ht="18" customHeight="1" x14ac:dyDescent="0.35">
      <c r="A37" s="54" t="s">
        <v>460</v>
      </c>
      <c r="B37" s="42">
        <v>2</v>
      </c>
      <c r="C37" s="42">
        <v>724</v>
      </c>
      <c r="D37" s="42">
        <v>489</v>
      </c>
      <c r="E37" s="42">
        <v>235</v>
      </c>
      <c r="F37" s="42">
        <v>67</v>
      </c>
      <c r="G37" s="47">
        <v>2.6829464861742147E-2</v>
      </c>
      <c r="H37" s="9">
        <v>6</v>
      </c>
      <c r="I37" s="42">
        <v>0</v>
      </c>
      <c r="J37" s="42">
        <v>2</v>
      </c>
      <c r="K37" s="42">
        <v>2</v>
      </c>
    </row>
    <row r="38" spans="1:11" ht="18" customHeight="1" x14ac:dyDescent="0.35">
      <c r="A38" s="54" t="s">
        <v>461</v>
      </c>
      <c r="B38" s="42">
        <v>6</v>
      </c>
      <c r="C38" s="42">
        <v>10022</v>
      </c>
      <c r="D38" s="42">
        <v>8157</v>
      </c>
      <c r="E38" s="42">
        <v>1865</v>
      </c>
      <c r="F38" s="42">
        <v>1084</v>
      </c>
      <c r="G38" s="47">
        <v>5.2104947664499473E-3</v>
      </c>
      <c r="H38" s="9">
        <v>10</v>
      </c>
      <c r="I38" s="42">
        <v>0</v>
      </c>
      <c r="J38" s="42">
        <v>6</v>
      </c>
      <c r="K38" s="42">
        <v>6</v>
      </c>
    </row>
    <row r="39" spans="1:11" ht="18" customHeight="1" x14ac:dyDescent="0.35">
      <c r="A39" s="54" t="s">
        <v>462</v>
      </c>
      <c r="B39" s="42">
        <v>1</v>
      </c>
      <c r="C39" s="42">
        <v>1105</v>
      </c>
      <c r="D39" s="42">
        <v>223</v>
      </c>
      <c r="E39" s="42">
        <v>882</v>
      </c>
      <c r="F39" s="42">
        <v>166</v>
      </c>
      <c r="G39" s="47">
        <v>8.4216867469879518E-3</v>
      </c>
      <c r="H39" s="9">
        <v>7</v>
      </c>
      <c r="I39" s="42">
        <v>0</v>
      </c>
      <c r="J39" s="42">
        <v>1</v>
      </c>
      <c r="K39" s="42">
        <v>1</v>
      </c>
    </row>
    <row r="40" spans="1:11" ht="18" customHeight="1" x14ac:dyDescent="0.35">
      <c r="A40" s="54" t="s">
        <v>463</v>
      </c>
      <c r="B40" s="42">
        <v>4</v>
      </c>
      <c r="C40" s="42">
        <v>4190</v>
      </c>
      <c r="D40" s="42">
        <v>3862</v>
      </c>
      <c r="E40" s="42">
        <v>328</v>
      </c>
      <c r="F40" s="42" t="s">
        <v>26</v>
      </c>
      <c r="G40" s="47" t="s">
        <v>26</v>
      </c>
      <c r="H40" s="9" t="s">
        <v>26</v>
      </c>
      <c r="I40" s="42">
        <v>0</v>
      </c>
      <c r="J40" s="42">
        <v>4</v>
      </c>
      <c r="K40" s="42">
        <v>4</v>
      </c>
    </row>
    <row r="41" spans="1:11" ht="18" customHeight="1" x14ac:dyDescent="0.35">
      <c r="A41" s="54" t="s">
        <v>464</v>
      </c>
      <c r="B41" s="42">
        <v>29</v>
      </c>
      <c r="C41" s="42">
        <v>875</v>
      </c>
      <c r="D41" s="42">
        <v>259</v>
      </c>
      <c r="E41" s="42">
        <v>616</v>
      </c>
      <c r="F41" s="42">
        <v>100</v>
      </c>
      <c r="G41" s="47">
        <v>0.29455618933253275</v>
      </c>
      <c r="H41" s="9">
        <v>181</v>
      </c>
      <c r="I41" s="42">
        <v>0</v>
      </c>
      <c r="J41" s="42">
        <v>29</v>
      </c>
      <c r="K41" s="42">
        <v>29</v>
      </c>
    </row>
    <row r="42" spans="1:11" ht="18" customHeight="1" x14ac:dyDescent="0.35">
      <c r="A42" s="54" t="s">
        <v>465</v>
      </c>
      <c r="B42" s="42">
        <v>0</v>
      </c>
      <c r="C42" s="42">
        <v>212</v>
      </c>
      <c r="D42" s="42">
        <v>59</v>
      </c>
      <c r="E42" s="42">
        <v>153</v>
      </c>
      <c r="F42" s="42">
        <v>49</v>
      </c>
      <c r="G42" s="47">
        <v>2.4679170779861795E-4</v>
      </c>
      <c r="H42" s="9">
        <v>0</v>
      </c>
      <c r="I42" s="42">
        <v>0</v>
      </c>
      <c r="J42" s="42">
        <v>0</v>
      </c>
      <c r="K42" s="42">
        <v>0</v>
      </c>
    </row>
    <row r="43" spans="1:11" ht="18" customHeight="1" x14ac:dyDescent="0.35">
      <c r="A43" s="8" t="s">
        <v>466</v>
      </c>
      <c r="B43" s="42">
        <v>3</v>
      </c>
      <c r="C43" s="42">
        <v>29</v>
      </c>
      <c r="D43" s="42">
        <v>69</v>
      </c>
      <c r="E43" s="42">
        <v>-39</v>
      </c>
      <c r="F43" s="42">
        <v>7</v>
      </c>
      <c r="G43" s="47">
        <v>0.4</v>
      </c>
      <c r="H43" s="9">
        <v>-16</v>
      </c>
      <c r="I43" s="42">
        <v>0</v>
      </c>
      <c r="J43" s="42">
        <v>0</v>
      </c>
      <c r="K43" s="42">
        <v>3</v>
      </c>
    </row>
    <row r="44" spans="1:11" ht="18" customHeight="1" x14ac:dyDescent="0.35">
      <c r="A44" s="8" t="s">
        <v>467</v>
      </c>
      <c r="B44" s="42">
        <v>21</v>
      </c>
      <c r="C44" s="42">
        <v>24786267</v>
      </c>
      <c r="D44" s="42">
        <v>24545185</v>
      </c>
      <c r="E44" s="42">
        <v>241082</v>
      </c>
      <c r="F44" s="42">
        <v>16602</v>
      </c>
      <c r="G44" s="47">
        <v>1.264907842428623E-3</v>
      </c>
      <c r="H44" s="9">
        <v>305</v>
      </c>
      <c r="I44" s="42">
        <v>0</v>
      </c>
      <c r="J44" s="42">
        <v>21</v>
      </c>
      <c r="K44" s="42">
        <v>21</v>
      </c>
    </row>
    <row r="45" spans="1:11" ht="18" customHeight="1" x14ac:dyDescent="0.35">
      <c r="A45" s="39" t="s">
        <v>468</v>
      </c>
      <c r="B45" s="42">
        <v>164</v>
      </c>
      <c r="C45" s="42">
        <v>372889</v>
      </c>
      <c r="D45" s="42">
        <v>338890</v>
      </c>
      <c r="E45" s="42">
        <v>33999</v>
      </c>
      <c r="F45" s="42">
        <v>26201</v>
      </c>
      <c r="G45" s="47">
        <v>6.277462517819501E-3</v>
      </c>
      <c r="H45" s="9">
        <v>213</v>
      </c>
      <c r="I45" s="42">
        <v>0</v>
      </c>
      <c r="J45" s="42">
        <v>164</v>
      </c>
      <c r="K45" s="42">
        <v>164</v>
      </c>
    </row>
    <row r="46" spans="1:11" ht="18" customHeight="1" x14ac:dyDescent="0.35">
      <c r="A46" s="39" t="s">
        <v>469</v>
      </c>
      <c r="B46" s="42">
        <v>20</v>
      </c>
      <c r="C46" s="42">
        <v>5920</v>
      </c>
      <c r="D46" s="42">
        <v>721</v>
      </c>
      <c r="E46" s="42">
        <v>5199</v>
      </c>
      <c r="F46" s="42">
        <v>3400</v>
      </c>
      <c r="G46" s="47">
        <v>5.9832226677027619E-3</v>
      </c>
      <c r="H46" s="9">
        <v>31</v>
      </c>
      <c r="I46" s="42">
        <v>0</v>
      </c>
      <c r="J46" s="42">
        <v>20</v>
      </c>
      <c r="K46" s="42">
        <v>20</v>
      </c>
    </row>
    <row r="47" spans="1:11" ht="18" customHeight="1" x14ac:dyDescent="0.35">
      <c r="A47" s="39" t="s">
        <v>470</v>
      </c>
      <c r="B47" s="42">
        <v>10</v>
      </c>
      <c r="C47" s="42">
        <v>386</v>
      </c>
      <c r="D47" s="42">
        <v>4</v>
      </c>
      <c r="E47" s="42">
        <v>382</v>
      </c>
      <c r="F47" s="42">
        <v>326</v>
      </c>
      <c r="G47" s="47">
        <v>3.186462526785569E-2</v>
      </c>
      <c r="H47" s="9">
        <v>12</v>
      </c>
      <c r="I47" s="42">
        <v>0</v>
      </c>
      <c r="J47" s="42">
        <v>10</v>
      </c>
      <c r="K47" s="42">
        <v>10</v>
      </c>
    </row>
    <row r="48" spans="1:11" ht="18" customHeight="1" x14ac:dyDescent="0.35">
      <c r="A48" s="68" t="s">
        <v>471</v>
      </c>
      <c r="B48" s="62">
        <v>0</v>
      </c>
      <c r="C48" s="62">
        <v>107</v>
      </c>
      <c r="D48" s="62">
        <v>0</v>
      </c>
      <c r="E48" s="62">
        <v>106</v>
      </c>
      <c r="F48" s="62">
        <v>98</v>
      </c>
      <c r="G48" s="69">
        <v>3.0556807988576318E-3</v>
      </c>
      <c r="H48" s="70">
        <v>0</v>
      </c>
      <c r="I48" s="62">
        <v>0</v>
      </c>
      <c r="J48" s="62">
        <v>0</v>
      </c>
      <c r="K48" s="62">
        <v>0</v>
      </c>
    </row>
    <row r="49" spans="1:11" ht="18" customHeight="1" x14ac:dyDescent="0.35">
      <c r="A49" s="39" t="s">
        <v>472</v>
      </c>
      <c r="B49" s="42">
        <v>31</v>
      </c>
      <c r="C49" s="42">
        <v>10486</v>
      </c>
      <c r="D49" s="42">
        <v>8790</v>
      </c>
      <c r="E49" s="42">
        <v>1696</v>
      </c>
      <c r="F49" s="42">
        <v>1319</v>
      </c>
      <c r="G49" s="47">
        <v>2.3366926593423328E-2</v>
      </c>
      <c r="H49" s="9">
        <v>40</v>
      </c>
      <c r="I49" s="42">
        <v>0</v>
      </c>
      <c r="J49" s="42">
        <v>31</v>
      </c>
      <c r="K49" s="42">
        <v>31</v>
      </c>
    </row>
    <row r="50" spans="1:11" ht="18" customHeight="1" x14ac:dyDescent="0.35">
      <c r="A50" s="39" t="s">
        <v>473</v>
      </c>
      <c r="B50" s="42">
        <v>41</v>
      </c>
      <c r="C50" s="42">
        <v>2644</v>
      </c>
      <c r="D50" s="42">
        <v>624</v>
      </c>
      <c r="E50" s="42">
        <v>2021</v>
      </c>
      <c r="F50" s="42">
        <v>1916</v>
      </c>
      <c r="G50" s="47">
        <v>2.1383550155000527E-2</v>
      </c>
      <c r="H50" s="9">
        <v>43</v>
      </c>
      <c r="I50" s="42">
        <v>0</v>
      </c>
      <c r="J50" s="42">
        <v>41</v>
      </c>
      <c r="K50" s="42">
        <v>41</v>
      </c>
    </row>
    <row r="51" spans="1:11" ht="18" customHeight="1" x14ac:dyDescent="0.35">
      <c r="A51" s="54" t="s">
        <v>474</v>
      </c>
      <c r="B51" s="42">
        <v>15</v>
      </c>
      <c r="C51" s="42">
        <v>737</v>
      </c>
      <c r="D51" s="42">
        <v>8</v>
      </c>
      <c r="E51" s="42">
        <v>729</v>
      </c>
      <c r="F51" s="42">
        <v>537</v>
      </c>
      <c r="G51" s="47">
        <v>2.8525774890141711E-2</v>
      </c>
      <c r="H51" s="9">
        <v>21</v>
      </c>
      <c r="I51" s="42">
        <v>0</v>
      </c>
      <c r="J51" s="42">
        <v>15</v>
      </c>
      <c r="K51" s="42">
        <v>15</v>
      </c>
    </row>
    <row r="52" spans="1:11" ht="18" customHeight="1" x14ac:dyDescent="0.35">
      <c r="A52" s="54" t="s">
        <v>475</v>
      </c>
      <c r="B52" s="42">
        <v>71</v>
      </c>
      <c r="C52" s="42">
        <v>1082</v>
      </c>
      <c r="D52" s="42">
        <v>0</v>
      </c>
      <c r="E52" s="42">
        <v>1082</v>
      </c>
      <c r="F52" s="42">
        <v>1058</v>
      </c>
      <c r="G52" s="47">
        <v>6.6769397977506847E-2</v>
      </c>
      <c r="H52" s="9">
        <v>72</v>
      </c>
      <c r="I52" s="42">
        <v>0</v>
      </c>
      <c r="J52" s="42">
        <v>71</v>
      </c>
      <c r="K52" s="42">
        <v>71</v>
      </c>
    </row>
    <row r="53" spans="1:11" ht="18" customHeight="1" x14ac:dyDescent="0.35">
      <c r="A53" s="54" t="s">
        <v>476</v>
      </c>
      <c r="B53" s="42">
        <v>4</v>
      </c>
      <c r="C53" s="42">
        <v>10942</v>
      </c>
      <c r="D53" s="42">
        <v>7218</v>
      </c>
      <c r="E53" s="42">
        <v>3723</v>
      </c>
      <c r="F53" s="42">
        <v>900</v>
      </c>
      <c r="G53" s="47">
        <v>4.8395555555555553E-3</v>
      </c>
      <c r="H53" s="9">
        <v>18</v>
      </c>
      <c r="I53" s="42">
        <v>0</v>
      </c>
      <c r="J53" s="42">
        <v>4</v>
      </c>
      <c r="K53" s="42">
        <v>4</v>
      </c>
    </row>
    <row r="54" spans="1:11" ht="18" customHeight="1" x14ac:dyDescent="0.35">
      <c r="A54" s="8" t="s">
        <v>477</v>
      </c>
      <c r="B54" s="42">
        <v>1</v>
      </c>
      <c r="C54" s="42">
        <v>62</v>
      </c>
      <c r="D54" s="42">
        <v>27</v>
      </c>
      <c r="E54" s="42">
        <v>34</v>
      </c>
      <c r="F54" s="42" t="s">
        <v>26</v>
      </c>
      <c r="G54" s="47" t="s">
        <v>26</v>
      </c>
      <c r="H54" s="9" t="s">
        <v>26</v>
      </c>
      <c r="I54" s="42">
        <v>0</v>
      </c>
      <c r="J54" s="42">
        <v>1</v>
      </c>
      <c r="K54" s="42">
        <v>1</v>
      </c>
    </row>
    <row r="55" spans="1:11" ht="18" customHeight="1" x14ac:dyDescent="0.35">
      <c r="A55" s="8" t="s">
        <v>478</v>
      </c>
      <c r="B55" s="42">
        <v>0</v>
      </c>
      <c r="C55" s="42">
        <v>187</v>
      </c>
      <c r="D55" s="42">
        <v>0</v>
      </c>
      <c r="E55" s="42">
        <v>187</v>
      </c>
      <c r="F55" s="42">
        <v>173</v>
      </c>
      <c r="G55" s="47">
        <v>1.0982658959537573E-3</v>
      </c>
      <c r="H55" s="9">
        <v>0</v>
      </c>
      <c r="I55" s="42">
        <v>0</v>
      </c>
      <c r="J55" s="42">
        <v>0</v>
      </c>
      <c r="K55" s="42">
        <v>0</v>
      </c>
    </row>
    <row r="56" spans="1:11" ht="18" customHeight="1" x14ac:dyDescent="0.35">
      <c r="A56" s="8" t="s">
        <v>479</v>
      </c>
      <c r="B56" s="42">
        <v>1</v>
      </c>
      <c r="C56" s="42">
        <v>3806</v>
      </c>
      <c r="D56" s="42">
        <v>1258</v>
      </c>
      <c r="E56" s="42">
        <v>2548</v>
      </c>
      <c r="F56" s="42">
        <v>400</v>
      </c>
      <c r="G56" s="47">
        <v>1.25E-3</v>
      </c>
      <c r="H56" s="9">
        <v>3</v>
      </c>
      <c r="I56" s="42">
        <v>0</v>
      </c>
      <c r="J56" s="42">
        <v>1</v>
      </c>
      <c r="K56" s="42">
        <v>1</v>
      </c>
    </row>
    <row r="57" spans="1:11" ht="18" customHeight="1" x14ac:dyDescent="0.35">
      <c r="A57" s="57" t="s">
        <v>518</v>
      </c>
      <c r="B57" s="42">
        <v>5</v>
      </c>
      <c r="C57" s="62">
        <v>872</v>
      </c>
      <c r="D57" s="62">
        <v>773</v>
      </c>
      <c r="E57" s="62">
        <v>99</v>
      </c>
      <c r="F57" s="62">
        <v>56</v>
      </c>
      <c r="G57" s="61">
        <v>8.2035714285714281E-2</v>
      </c>
      <c r="H57" s="9">
        <v>8</v>
      </c>
      <c r="I57" s="42">
        <v>0</v>
      </c>
      <c r="J57" s="42">
        <v>5</v>
      </c>
      <c r="K57" s="42">
        <v>5</v>
      </c>
    </row>
    <row r="58" spans="1:11" ht="18" customHeight="1" x14ac:dyDescent="0.35">
      <c r="A58" s="8"/>
      <c r="B58" s="9"/>
      <c r="C58" s="9"/>
      <c r="D58" s="9"/>
      <c r="E58" s="9"/>
      <c r="F58" s="9"/>
      <c r="G58" s="47"/>
      <c r="H58" s="9"/>
      <c r="I58" s="42"/>
      <c r="J58" s="9"/>
      <c r="K58" s="9"/>
    </row>
    <row r="59" spans="1:11" ht="18" customHeight="1" x14ac:dyDescent="0.35">
      <c r="A59" s="8"/>
      <c r="B59" s="9"/>
      <c r="C59" s="9"/>
      <c r="D59" s="9"/>
      <c r="E59" s="9"/>
      <c r="F59" s="9"/>
      <c r="G59" s="42"/>
      <c r="H59" s="9"/>
      <c r="I59" s="42"/>
      <c r="J59" s="9"/>
      <c r="K59" s="9"/>
    </row>
    <row r="60" spans="1:11" ht="18" customHeight="1" x14ac:dyDescent="0.35">
      <c r="A60" s="10" t="s">
        <v>11</v>
      </c>
      <c r="B60" s="9">
        <v>663</v>
      </c>
      <c r="C60" s="9">
        <v>25278191</v>
      </c>
      <c r="D60" s="9">
        <v>24957252</v>
      </c>
      <c r="E60" s="9">
        <v>320939</v>
      </c>
      <c r="F60" s="9">
        <v>65945</v>
      </c>
      <c r="G60" s="9"/>
      <c r="H60" s="9">
        <v>1233</v>
      </c>
      <c r="I60" s="42">
        <v>0</v>
      </c>
      <c r="J60" s="9">
        <v>656</v>
      </c>
      <c r="K60" s="9">
        <v>663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scale="42" orientation="portrait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/>
  </sheetViews>
  <sheetFormatPr defaultColWidth="8.875" defaultRowHeight="15.75" x14ac:dyDescent="0.35"/>
  <cols>
    <col min="1" max="1" width="22.875" style="2" customWidth="1"/>
    <col min="2" max="7" width="17.875" style="2" customWidth="1"/>
    <col min="8" max="16384" width="8.875" style="2"/>
  </cols>
  <sheetData>
    <row r="1" spans="1:7" ht="30" x14ac:dyDescent="0.6">
      <c r="A1" s="1" t="s">
        <v>33</v>
      </c>
    </row>
    <row r="2" spans="1:7" ht="18.75" x14ac:dyDescent="0.4">
      <c r="A2" s="3" t="s">
        <v>440</v>
      </c>
    </row>
    <row r="3" spans="1:7" ht="18.75" x14ac:dyDescent="0.4">
      <c r="A3" s="3" t="s">
        <v>1</v>
      </c>
    </row>
    <row r="4" spans="1:7" ht="18.75" x14ac:dyDescent="0.4">
      <c r="G4" s="5" t="s">
        <v>598</v>
      </c>
    </row>
    <row r="5" spans="1:7" ht="31.5" x14ac:dyDescent="0.35">
      <c r="A5" s="6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7" t="s">
        <v>32</v>
      </c>
      <c r="G5" s="7" t="s">
        <v>10</v>
      </c>
    </row>
    <row r="6" spans="1:7" ht="18" customHeight="1" x14ac:dyDescent="0.35">
      <c r="A6" s="8" t="s">
        <v>481</v>
      </c>
      <c r="B6" s="42">
        <v>16577</v>
      </c>
      <c r="C6" s="42">
        <v>50</v>
      </c>
      <c r="D6" s="42">
        <v>0</v>
      </c>
      <c r="E6" s="42">
        <v>0</v>
      </c>
      <c r="F6" s="42">
        <v>16627</v>
      </c>
      <c r="G6" s="42">
        <v>19027</v>
      </c>
    </row>
    <row r="7" spans="1:7" ht="18" customHeight="1" x14ac:dyDescent="0.35">
      <c r="A7" s="54" t="s">
        <v>482</v>
      </c>
      <c r="B7" s="42">
        <v>1997</v>
      </c>
      <c r="C7" s="42">
        <v>0</v>
      </c>
      <c r="D7" s="42">
        <v>0</v>
      </c>
      <c r="E7" s="42">
        <v>0</v>
      </c>
      <c r="F7" s="42">
        <v>1997</v>
      </c>
      <c r="G7" s="42">
        <v>1997</v>
      </c>
    </row>
    <row r="8" spans="1:7" ht="18" customHeight="1" x14ac:dyDescent="0.35">
      <c r="A8" s="54" t="s">
        <v>483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</row>
    <row r="9" spans="1:7" ht="18" customHeight="1" x14ac:dyDescent="0.35">
      <c r="A9" s="54" t="s">
        <v>484</v>
      </c>
      <c r="B9" s="42">
        <v>116</v>
      </c>
      <c r="C9" s="42">
        <v>100</v>
      </c>
      <c r="D9" s="42">
        <v>0</v>
      </c>
      <c r="E9" s="42">
        <v>0</v>
      </c>
      <c r="F9" s="42">
        <v>216</v>
      </c>
      <c r="G9" s="42">
        <v>216</v>
      </c>
    </row>
    <row r="10" spans="1:7" ht="18" customHeight="1" x14ac:dyDescent="0.35">
      <c r="A10" s="54" t="s">
        <v>485</v>
      </c>
      <c r="B10" s="42">
        <v>217</v>
      </c>
      <c r="C10" s="42">
        <v>0</v>
      </c>
      <c r="D10" s="42">
        <v>0</v>
      </c>
      <c r="E10" s="42">
        <v>0</v>
      </c>
      <c r="F10" s="42">
        <v>217</v>
      </c>
      <c r="G10" s="42">
        <v>217</v>
      </c>
    </row>
    <row r="11" spans="1:7" ht="18" customHeight="1" x14ac:dyDescent="0.35">
      <c r="A11" s="54" t="s">
        <v>486</v>
      </c>
      <c r="B11" s="42">
        <v>66</v>
      </c>
      <c r="C11" s="42">
        <v>50</v>
      </c>
      <c r="D11" s="42">
        <v>0</v>
      </c>
      <c r="E11" s="42">
        <v>0</v>
      </c>
      <c r="F11" s="42">
        <v>116</v>
      </c>
      <c r="G11" s="42">
        <v>116</v>
      </c>
    </row>
    <row r="12" spans="1:7" ht="18" customHeight="1" x14ac:dyDescent="0.35">
      <c r="A12" s="54" t="s">
        <v>487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ht="18" customHeight="1" x14ac:dyDescent="0.35">
      <c r="A13" s="54" t="s">
        <v>488</v>
      </c>
      <c r="B13" s="42">
        <v>45</v>
      </c>
      <c r="C13" s="42">
        <v>0</v>
      </c>
      <c r="D13" s="42">
        <v>0</v>
      </c>
      <c r="E13" s="42">
        <v>0</v>
      </c>
      <c r="F13" s="42">
        <v>45</v>
      </c>
      <c r="G13" s="42">
        <v>45</v>
      </c>
    </row>
    <row r="14" spans="1:7" ht="18" customHeight="1" x14ac:dyDescent="0.35">
      <c r="A14" s="54" t="s">
        <v>489</v>
      </c>
      <c r="B14" s="42">
        <v>3337</v>
      </c>
      <c r="C14" s="42">
        <v>0</v>
      </c>
      <c r="D14" s="42">
        <v>0</v>
      </c>
      <c r="E14" s="42">
        <v>0</v>
      </c>
      <c r="F14" s="42">
        <v>3337</v>
      </c>
      <c r="G14" s="42">
        <v>3337</v>
      </c>
    </row>
    <row r="15" spans="1:7" ht="18" customHeight="1" x14ac:dyDescent="0.35">
      <c r="A15" s="54" t="s">
        <v>490</v>
      </c>
      <c r="B15" s="42">
        <v>30</v>
      </c>
      <c r="C15" s="42">
        <v>0</v>
      </c>
      <c r="D15" s="42">
        <v>0</v>
      </c>
      <c r="E15" s="42">
        <v>0</v>
      </c>
      <c r="F15" s="42">
        <v>30</v>
      </c>
      <c r="G15" s="42">
        <v>30</v>
      </c>
    </row>
    <row r="16" spans="1:7" ht="18" customHeight="1" x14ac:dyDescent="0.35">
      <c r="A16" s="54" t="s">
        <v>491</v>
      </c>
      <c r="B16" s="42">
        <v>762</v>
      </c>
      <c r="C16" s="42">
        <v>0</v>
      </c>
      <c r="D16" s="42">
        <v>0</v>
      </c>
      <c r="E16" s="42">
        <v>0</v>
      </c>
      <c r="F16" s="42">
        <v>762</v>
      </c>
      <c r="G16" s="42">
        <v>762</v>
      </c>
    </row>
    <row r="17" spans="1:7" ht="18" customHeight="1" x14ac:dyDescent="0.35">
      <c r="A17" s="54" t="s">
        <v>492</v>
      </c>
      <c r="B17" s="42">
        <v>57</v>
      </c>
      <c r="C17" s="42">
        <v>0</v>
      </c>
      <c r="D17" s="42">
        <v>0</v>
      </c>
      <c r="E17" s="42">
        <v>0</v>
      </c>
      <c r="F17" s="42">
        <v>57</v>
      </c>
      <c r="G17" s="42">
        <v>57</v>
      </c>
    </row>
    <row r="18" spans="1:7" ht="18" customHeight="1" x14ac:dyDescent="0.35">
      <c r="A18" s="54" t="s">
        <v>493</v>
      </c>
      <c r="B18" s="42">
        <v>234</v>
      </c>
      <c r="C18" s="42">
        <v>0</v>
      </c>
      <c r="D18" s="42">
        <v>0</v>
      </c>
      <c r="E18" s="42">
        <v>0</v>
      </c>
      <c r="F18" s="42">
        <v>234</v>
      </c>
      <c r="G18" s="42">
        <v>280</v>
      </c>
    </row>
    <row r="19" spans="1:7" ht="18" customHeight="1" x14ac:dyDescent="0.35">
      <c r="A19" s="57" t="s">
        <v>543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7" ht="18" customHeight="1" x14ac:dyDescent="0.35">
      <c r="A20" s="57" t="s">
        <v>544</v>
      </c>
      <c r="B20" s="42">
        <v>1315</v>
      </c>
      <c r="C20" s="42">
        <v>0</v>
      </c>
      <c r="D20" s="42">
        <v>0</v>
      </c>
      <c r="E20" s="42">
        <v>0</v>
      </c>
      <c r="F20" s="42">
        <v>1315</v>
      </c>
      <c r="G20" s="42">
        <v>1315</v>
      </c>
    </row>
    <row r="21" spans="1:7" ht="18" customHeight="1" x14ac:dyDescent="0.35">
      <c r="A21" s="57" t="s">
        <v>545</v>
      </c>
      <c r="B21" s="42">
        <v>22</v>
      </c>
      <c r="C21" s="42">
        <v>0</v>
      </c>
      <c r="D21" s="42">
        <v>0</v>
      </c>
      <c r="E21" s="42">
        <v>0</v>
      </c>
      <c r="F21" s="42">
        <v>22</v>
      </c>
      <c r="G21" s="42">
        <v>0</v>
      </c>
    </row>
    <row r="22" spans="1:7" ht="18" customHeight="1" x14ac:dyDescent="0.35">
      <c r="A22" s="57" t="s">
        <v>546</v>
      </c>
      <c r="B22" s="42">
        <v>8</v>
      </c>
      <c r="C22" s="42">
        <v>0</v>
      </c>
      <c r="D22" s="42">
        <v>0</v>
      </c>
      <c r="E22" s="42">
        <v>0</v>
      </c>
      <c r="F22" s="42">
        <v>8</v>
      </c>
      <c r="G22" s="42">
        <v>8</v>
      </c>
    </row>
    <row r="23" spans="1:7" ht="18" customHeight="1" x14ac:dyDescent="0.35">
      <c r="A23" s="57" t="s">
        <v>519</v>
      </c>
      <c r="B23" s="70">
        <v>7</v>
      </c>
      <c r="C23" s="42">
        <v>0</v>
      </c>
      <c r="D23" s="42">
        <v>0</v>
      </c>
      <c r="E23" s="42">
        <v>0</v>
      </c>
      <c r="F23" s="9">
        <v>7</v>
      </c>
      <c r="G23" s="42">
        <v>0</v>
      </c>
    </row>
    <row r="24" spans="1:7" ht="18" customHeight="1" x14ac:dyDescent="0.35">
      <c r="A24" s="39"/>
      <c r="B24" s="42"/>
      <c r="C24" s="42"/>
      <c r="D24" s="42"/>
      <c r="E24" s="42"/>
      <c r="F24" s="42"/>
      <c r="G24" s="42"/>
    </row>
    <row r="25" spans="1:7" ht="18" customHeight="1" x14ac:dyDescent="0.35">
      <c r="A25" s="8"/>
      <c r="B25" s="42"/>
      <c r="C25" s="42"/>
      <c r="D25" s="42"/>
      <c r="E25" s="42"/>
      <c r="F25" s="42"/>
      <c r="G25" s="42"/>
    </row>
    <row r="26" spans="1:7" ht="18" customHeight="1" x14ac:dyDescent="0.35">
      <c r="A26" s="10" t="s">
        <v>11</v>
      </c>
      <c r="B26" s="42">
        <v>24789</v>
      </c>
      <c r="C26" s="42">
        <v>200</v>
      </c>
      <c r="D26" s="42">
        <v>0</v>
      </c>
      <c r="E26" s="42">
        <v>0</v>
      </c>
      <c r="F26" s="42">
        <v>24989</v>
      </c>
      <c r="G26" s="42">
        <v>27406</v>
      </c>
    </row>
  </sheetData>
  <phoneticPr fontId="5"/>
  <pageMargins left="0.59055118110236227" right="0.39370078740157483" top="0.39370078740157483" bottom="0.39370078740157483" header="0.19685039370078741" footer="0.19685039370078741"/>
  <pageSetup paperSize="9" scale="65" orientation="portrait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ColWidth="8.875" defaultRowHeight="15.75" x14ac:dyDescent="0.35"/>
  <cols>
    <col min="1" max="1" width="30.875" style="2" customWidth="1"/>
    <col min="2" max="6" width="19.875" style="2" customWidth="1"/>
    <col min="7" max="16384" width="8.875" style="2"/>
  </cols>
  <sheetData>
    <row r="1" spans="1:6" ht="30" x14ac:dyDescent="0.6">
      <c r="A1" s="1" t="s">
        <v>34</v>
      </c>
    </row>
    <row r="2" spans="1:6" ht="18.75" x14ac:dyDescent="0.4">
      <c r="A2" s="3" t="s">
        <v>440</v>
      </c>
    </row>
    <row r="3" spans="1:6" ht="18.75" x14ac:dyDescent="0.4">
      <c r="A3" s="3" t="s">
        <v>1</v>
      </c>
    </row>
    <row r="4" spans="1:6" ht="18.75" x14ac:dyDescent="0.4">
      <c r="F4" s="5" t="s">
        <v>598</v>
      </c>
    </row>
    <row r="5" spans="1:6" ht="22.5" customHeight="1" x14ac:dyDescent="0.35">
      <c r="A5" s="83" t="s">
        <v>35</v>
      </c>
      <c r="B5" s="83" t="s">
        <v>36</v>
      </c>
      <c r="C5" s="83"/>
      <c r="D5" s="83" t="s">
        <v>37</v>
      </c>
      <c r="E5" s="83"/>
      <c r="F5" s="84" t="s">
        <v>38</v>
      </c>
    </row>
    <row r="6" spans="1:6" ht="31.5" x14ac:dyDescent="0.35">
      <c r="A6" s="83"/>
      <c r="B6" s="6" t="s">
        <v>39</v>
      </c>
      <c r="C6" s="7" t="s">
        <v>40</v>
      </c>
      <c r="D6" s="6" t="s">
        <v>39</v>
      </c>
      <c r="E6" s="7" t="s">
        <v>40</v>
      </c>
      <c r="F6" s="83"/>
    </row>
    <row r="7" spans="1:6" ht="18" customHeight="1" x14ac:dyDescent="0.35">
      <c r="A7" s="54" t="s">
        <v>494</v>
      </c>
      <c r="B7" s="42">
        <v>0</v>
      </c>
      <c r="C7" s="42">
        <v>0</v>
      </c>
      <c r="D7" s="42">
        <v>28</v>
      </c>
      <c r="E7" s="42">
        <v>0</v>
      </c>
      <c r="F7" s="42">
        <v>28</v>
      </c>
    </row>
    <row r="8" spans="1:6" ht="18" customHeight="1" x14ac:dyDescent="0.35">
      <c r="A8" s="54" t="s">
        <v>495</v>
      </c>
      <c r="B8" s="42">
        <v>2</v>
      </c>
      <c r="C8" s="42">
        <v>0</v>
      </c>
      <c r="D8" s="42">
        <v>0</v>
      </c>
      <c r="E8" s="42">
        <v>0</v>
      </c>
      <c r="F8" s="42">
        <v>2</v>
      </c>
    </row>
    <row r="9" spans="1:6" ht="18" customHeight="1" x14ac:dyDescent="0.35">
      <c r="A9" s="54" t="s">
        <v>497</v>
      </c>
      <c r="B9" s="42">
        <v>44</v>
      </c>
      <c r="C9" s="42">
        <v>0</v>
      </c>
      <c r="D9" s="42">
        <v>0</v>
      </c>
      <c r="E9" s="42">
        <v>0</v>
      </c>
      <c r="F9" s="42">
        <v>44</v>
      </c>
    </row>
    <row r="10" spans="1:6" ht="18" customHeight="1" x14ac:dyDescent="0.35">
      <c r="A10" s="54"/>
      <c r="B10" s="42"/>
      <c r="C10" s="42"/>
      <c r="D10" s="42"/>
      <c r="E10" s="42"/>
      <c r="F10" s="42"/>
    </row>
    <row r="11" spans="1:6" ht="18" customHeight="1" x14ac:dyDescent="0.35">
      <c r="A11" s="8"/>
      <c r="B11" s="42"/>
      <c r="C11" s="42"/>
      <c r="D11" s="42"/>
      <c r="E11" s="42"/>
      <c r="F11" s="42"/>
    </row>
    <row r="12" spans="1:6" ht="18" customHeight="1" x14ac:dyDescent="0.35">
      <c r="A12" s="10" t="s">
        <v>11</v>
      </c>
      <c r="B12" s="42">
        <v>46</v>
      </c>
      <c r="C12" s="42">
        <v>0</v>
      </c>
      <c r="D12" s="42">
        <v>28</v>
      </c>
      <c r="E12" s="42">
        <v>0</v>
      </c>
      <c r="F12" s="42">
        <v>74</v>
      </c>
    </row>
  </sheetData>
  <mergeCells count="4">
    <mergeCell ref="A5:A6"/>
    <mergeCell ref="B5:C5"/>
    <mergeCell ref="D5:E5"/>
    <mergeCell ref="F5:F6"/>
  </mergeCells>
  <phoneticPr fontId="5"/>
  <pageMargins left="0.59055118110236227" right="0.39370078740157483" top="0.39370078740157483" bottom="0.39370078740157483" header="0.19685039370078741" footer="0.19685039370078741"/>
  <pageSetup paperSize="9" scale="65" orientation="portrait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>
      <selection activeCell="C12" sqref="C12"/>
    </sheetView>
  </sheetViews>
  <sheetFormatPr defaultColWidth="8.875" defaultRowHeight="15.75" x14ac:dyDescent="0.35"/>
  <cols>
    <col min="1" max="1" width="38.5" style="2" customWidth="1"/>
    <col min="2" max="3" width="19.875" style="2" customWidth="1"/>
    <col min="4" max="16384" width="8.875" style="2"/>
  </cols>
  <sheetData>
    <row r="1" spans="1:3" ht="30" x14ac:dyDescent="0.6">
      <c r="A1" s="1" t="s">
        <v>41</v>
      </c>
    </row>
    <row r="2" spans="1:3" ht="18.75" x14ac:dyDescent="0.4">
      <c r="A2" s="3" t="s">
        <v>440</v>
      </c>
    </row>
    <row r="3" spans="1:3" ht="18.75" x14ac:dyDescent="0.4">
      <c r="A3" s="3" t="s">
        <v>1</v>
      </c>
    </row>
    <row r="4" spans="1:3" ht="18.75" x14ac:dyDescent="0.4">
      <c r="C4" s="5" t="s">
        <v>598</v>
      </c>
    </row>
    <row r="5" spans="1:3" ht="22.5" customHeight="1" x14ac:dyDescent="0.35">
      <c r="A5" s="6" t="s">
        <v>35</v>
      </c>
      <c r="B5" s="6" t="s">
        <v>39</v>
      </c>
      <c r="C5" s="6" t="s">
        <v>42</v>
      </c>
    </row>
    <row r="6" spans="1:3" ht="18" customHeight="1" x14ac:dyDescent="0.35">
      <c r="A6" s="8" t="s">
        <v>43</v>
      </c>
      <c r="B6" s="9"/>
      <c r="C6" s="9"/>
    </row>
    <row r="7" spans="1:3" ht="18" customHeight="1" x14ac:dyDescent="0.35">
      <c r="A7" s="8"/>
      <c r="B7" s="9"/>
      <c r="C7" s="9"/>
    </row>
    <row r="8" spans="1:3" ht="18" customHeight="1" x14ac:dyDescent="0.35">
      <c r="A8" s="54"/>
      <c r="B8" s="9"/>
      <c r="C8" s="9"/>
    </row>
    <row r="9" spans="1:3" ht="18" customHeight="1" x14ac:dyDescent="0.35">
      <c r="A9" s="54"/>
      <c r="B9" s="9"/>
      <c r="C9" s="9"/>
    </row>
    <row r="10" spans="1:3" ht="18" customHeight="1" x14ac:dyDescent="0.35">
      <c r="A10" s="54"/>
      <c r="B10" s="9"/>
      <c r="C10" s="9"/>
    </row>
    <row r="11" spans="1:3" ht="18" customHeight="1" x14ac:dyDescent="0.35">
      <c r="A11" s="8"/>
      <c r="B11" s="9"/>
      <c r="C11" s="9"/>
    </row>
    <row r="12" spans="1:3" ht="18" customHeight="1" thickBot="1" x14ac:dyDescent="0.4">
      <c r="A12" s="11" t="s">
        <v>44</v>
      </c>
      <c r="B12" s="12"/>
      <c r="C12" s="12"/>
    </row>
    <row r="13" spans="1:3" ht="18" customHeight="1" thickTop="1" x14ac:dyDescent="0.35">
      <c r="A13" s="8" t="s">
        <v>45</v>
      </c>
      <c r="B13" s="9"/>
      <c r="C13" s="9"/>
    </row>
    <row r="14" spans="1:3" ht="18" customHeight="1" x14ac:dyDescent="0.35">
      <c r="A14" s="8" t="s">
        <v>547</v>
      </c>
      <c r="B14" s="42">
        <v>118</v>
      </c>
      <c r="C14" s="42">
        <v>13</v>
      </c>
    </row>
    <row r="15" spans="1:3" ht="18" customHeight="1" x14ac:dyDescent="0.35">
      <c r="A15" s="8" t="s">
        <v>548</v>
      </c>
      <c r="B15" s="42">
        <v>12</v>
      </c>
      <c r="C15" s="42">
        <v>1</v>
      </c>
    </row>
    <row r="16" spans="1:3" ht="18" customHeight="1" x14ac:dyDescent="0.35">
      <c r="A16" s="8" t="s">
        <v>549</v>
      </c>
      <c r="B16" s="42">
        <v>181</v>
      </c>
      <c r="C16" s="42">
        <v>20</v>
      </c>
    </row>
    <row r="17" spans="1:3" ht="18" customHeight="1" x14ac:dyDescent="0.35">
      <c r="A17" s="8" t="s">
        <v>550</v>
      </c>
      <c r="B17" s="42">
        <v>13</v>
      </c>
      <c r="C17" s="42">
        <v>1</v>
      </c>
    </row>
    <row r="18" spans="1:3" ht="18" customHeight="1" x14ac:dyDescent="0.35">
      <c r="A18" s="54" t="s">
        <v>551</v>
      </c>
      <c r="B18" s="42">
        <v>24</v>
      </c>
      <c r="C18" s="42">
        <v>3</v>
      </c>
    </row>
    <row r="19" spans="1:3" ht="18" customHeight="1" x14ac:dyDescent="0.35">
      <c r="A19" s="54" t="s">
        <v>552</v>
      </c>
      <c r="B19" s="42">
        <v>20</v>
      </c>
      <c r="C19" s="42">
        <v>0</v>
      </c>
    </row>
    <row r="20" spans="1:3" ht="18" customHeight="1" x14ac:dyDescent="0.35">
      <c r="A20" s="54" t="s">
        <v>553</v>
      </c>
      <c r="B20" s="42">
        <v>21</v>
      </c>
      <c r="C20" s="42">
        <v>0</v>
      </c>
    </row>
    <row r="21" spans="1:3" ht="18" customHeight="1" x14ac:dyDescent="0.35">
      <c r="A21" s="8" t="s">
        <v>554</v>
      </c>
      <c r="B21" s="42">
        <v>0</v>
      </c>
      <c r="C21" s="42">
        <v>0</v>
      </c>
    </row>
    <row r="22" spans="1:3" ht="18" customHeight="1" x14ac:dyDescent="0.35">
      <c r="A22" s="8" t="s">
        <v>555</v>
      </c>
      <c r="B22" s="42">
        <v>36</v>
      </c>
      <c r="C22" s="42">
        <v>0</v>
      </c>
    </row>
    <row r="23" spans="1:3" ht="18" customHeight="1" x14ac:dyDescent="0.35">
      <c r="A23" s="57" t="s">
        <v>556</v>
      </c>
      <c r="B23" s="42">
        <v>618</v>
      </c>
      <c r="C23" s="42">
        <v>98</v>
      </c>
    </row>
    <row r="24" spans="1:3" ht="18" customHeight="1" x14ac:dyDescent="0.35">
      <c r="A24" s="57" t="s">
        <v>557</v>
      </c>
      <c r="B24" s="42">
        <v>0</v>
      </c>
      <c r="C24" s="42">
        <v>0</v>
      </c>
    </row>
    <row r="25" spans="1:3" ht="18" customHeight="1" x14ac:dyDescent="0.35">
      <c r="A25" s="57" t="s">
        <v>558</v>
      </c>
      <c r="B25" s="42">
        <v>0</v>
      </c>
      <c r="C25" s="42">
        <v>0</v>
      </c>
    </row>
    <row r="26" spans="1:3" ht="18" customHeight="1" x14ac:dyDescent="0.35">
      <c r="A26" s="57" t="s">
        <v>559</v>
      </c>
      <c r="B26" s="42">
        <v>51</v>
      </c>
      <c r="C26" s="42">
        <v>13</v>
      </c>
    </row>
    <row r="27" spans="1:3" ht="18" customHeight="1" x14ac:dyDescent="0.35">
      <c r="A27" s="57" t="s">
        <v>560</v>
      </c>
      <c r="B27" s="42">
        <v>1</v>
      </c>
      <c r="C27" s="42">
        <v>0</v>
      </c>
    </row>
    <row r="28" spans="1:3" ht="18" customHeight="1" x14ac:dyDescent="0.35">
      <c r="A28" s="57" t="s">
        <v>561</v>
      </c>
      <c r="B28" s="42">
        <v>16</v>
      </c>
      <c r="C28" s="42">
        <v>3</v>
      </c>
    </row>
    <row r="29" spans="1:3" ht="18" customHeight="1" x14ac:dyDescent="0.35">
      <c r="A29" s="57" t="s">
        <v>562</v>
      </c>
      <c r="B29" s="42">
        <v>0</v>
      </c>
      <c r="C29" s="42">
        <v>0</v>
      </c>
    </row>
    <row r="30" spans="1:3" ht="18" customHeight="1" x14ac:dyDescent="0.35">
      <c r="A30" s="57" t="s">
        <v>563</v>
      </c>
      <c r="B30" s="42">
        <v>2</v>
      </c>
      <c r="C30" s="42">
        <v>0</v>
      </c>
    </row>
    <row r="31" spans="1:3" ht="18" customHeight="1" x14ac:dyDescent="0.35">
      <c r="A31" s="57" t="s">
        <v>520</v>
      </c>
      <c r="B31" s="42">
        <v>952</v>
      </c>
      <c r="C31" s="42">
        <v>47</v>
      </c>
    </row>
    <row r="32" spans="1:3" ht="18" customHeight="1" x14ac:dyDescent="0.35">
      <c r="A32" s="57" t="s">
        <v>521</v>
      </c>
      <c r="B32" s="42">
        <v>0</v>
      </c>
      <c r="C32" s="42">
        <v>0</v>
      </c>
    </row>
    <row r="33" spans="1:3" ht="18" customHeight="1" x14ac:dyDescent="0.35">
      <c r="A33" s="57" t="s">
        <v>522</v>
      </c>
      <c r="B33" s="42">
        <v>4</v>
      </c>
      <c r="C33" s="42">
        <v>0</v>
      </c>
    </row>
    <row r="34" spans="1:3" ht="18" customHeight="1" x14ac:dyDescent="0.35">
      <c r="A34" s="57" t="s">
        <v>523</v>
      </c>
      <c r="B34" s="42">
        <v>373</v>
      </c>
      <c r="C34" s="42">
        <v>71</v>
      </c>
    </row>
    <row r="35" spans="1:3" ht="18" customHeight="1" x14ac:dyDescent="0.35">
      <c r="A35" s="8"/>
      <c r="B35" s="42"/>
      <c r="C35" s="42"/>
    </row>
    <row r="36" spans="1:3" ht="18" customHeight="1" thickBot="1" x14ac:dyDescent="0.4">
      <c r="A36" s="11" t="s">
        <v>44</v>
      </c>
      <c r="B36" s="46">
        <v>2444</v>
      </c>
      <c r="C36" s="46">
        <v>270</v>
      </c>
    </row>
    <row r="37" spans="1:3" ht="18" customHeight="1" thickTop="1" x14ac:dyDescent="0.35">
      <c r="A37" s="10" t="s">
        <v>11</v>
      </c>
      <c r="B37" s="42">
        <v>2444</v>
      </c>
      <c r="C37" s="42">
        <v>270</v>
      </c>
    </row>
  </sheetData>
  <phoneticPr fontId="5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/>
  </sheetViews>
  <sheetFormatPr defaultColWidth="8.875" defaultRowHeight="15.75" x14ac:dyDescent="0.35"/>
  <cols>
    <col min="1" max="1" width="38.5" style="2" customWidth="1"/>
    <col min="2" max="3" width="19.875" style="2" customWidth="1"/>
    <col min="4" max="16384" width="8.875" style="2"/>
  </cols>
  <sheetData>
    <row r="1" spans="1:3" ht="30" x14ac:dyDescent="0.6">
      <c r="A1" s="1" t="s">
        <v>46</v>
      </c>
    </row>
    <row r="2" spans="1:3" ht="18.75" x14ac:dyDescent="0.4">
      <c r="A2" s="3" t="s">
        <v>440</v>
      </c>
    </row>
    <row r="3" spans="1:3" ht="18.75" x14ac:dyDescent="0.4">
      <c r="A3" s="3" t="s">
        <v>1</v>
      </c>
    </row>
    <row r="4" spans="1:3" ht="18.75" x14ac:dyDescent="0.4">
      <c r="C4" s="5" t="s">
        <v>598</v>
      </c>
    </row>
    <row r="5" spans="1:3" ht="22.5" customHeight="1" x14ac:dyDescent="0.35">
      <c r="A5" s="6" t="s">
        <v>35</v>
      </c>
      <c r="B5" s="6" t="s">
        <v>39</v>
      </c>
      <c r="C5" s="6" t="s">
        <v>42</v>
      </c>
    </row>
    <row r="6" spans="1:3" ht="18" customHeight="1" x14ac:dyDescent="0.35">
      <c r="A6" s="8" t="s">
        <v>43</v>
      </c>
      <c r="B6" s="9"/>
      <c r="C6" s="9"/>
    </row>
    <row r="7" spans="1:3" ht="18" customHeight="1" x14ac:dyDescent="0.35">
      <c r="A7" s="8" t="s">
        <v>498</v>
      </c>
      <c r="B7" s="9">
        <v>64</v>
      </c>
      <c r="C7" s="42">
        <v>0</v>
      </c>
    </row>
    <row r="8" spans="1:3" ht="18" customHeight="1" x14ac:dyDescent="0.35">
      <c r="A8" s="54" t="s">
        <v>495</v>
      </c>
      <c r="B8" s="9">
        <v>4</v>
      </c>
      <c r="C8" s="42">
        <v>0</v>
      </c>
    </row>
    <row r="9" spans="1:3" ht="18" customHeight="1" x14ac:dyDescent="0.35">
      <c r="A9" s="54" t="s">
        <v>496</v>
      </c>
      <c r="B9" s="9">
        <v>2</v>
      </c>
      <c r="C9" s="42">
        <v>0</v>
      </c>
    </row>
    <row r="10" spans="1:3" ht="18" customHeight="1" x14ac:dyDescent="0.35">
      <c r="A10" s="54" t="s">
        <v>497</v>
      </c>
      <c r="B10" s="9">
        <v>720</v>
      </c>
      <c r="C10" s="42">
        <v>0</v>
      </c>
    </row>
    <row r="11" spans="1:3" ht="18" customHeight="1" x14ac:dyDescent="0.35">
      <c r="A11" s="8"/>
      <c r="B11" s="9"/>
      <c r="C11" s="42"/>
    </row>
    <row r="12" spans="1:3" ht="18" customHeight="1" thickBot="1" x14ac:dyDescent="0.4">
      <c r="A12" s="11" t="s">
        <v>44</v>
      </c>
      <c r="B12" s="12">
        <v>790</v>
      </c>
      <c r="C12" s="46">
        <v>0</v>
      </c>
    </row>
    <row r="13" spans="1:3" ht="18" customHeight="1" thickTop="1" x14ac:dyDescent="0.35">
      <c r="A13" s="8" t="s">
        <v>45</v>
      </c>
      <c r="B13" s="9"/>
      <c r="C13" s="81"/>
    </row>
    <row r="14" spans="1:3" ht="18" customHeight="1" x14ac:dyDescent="0.35">
      <c r="A14" s="8" t="s">
        <v>547</v>
      </c>
      <c r="B14" s="42">
        <v>345</v>
      </c>
      <c r="C14" s="42">
        <v>37</v>
      </c>
    </row>
    <row r="15" spans="1:3" ht="18" customHeight="1" x14ac:dyDescent="0.35">
      <c r="A15" s="8" t="s">
        <v>548</v>
      </c>
      <c r="B15" s="42">
        <v>13</v>
      </c>
      <c r="C15" s="42">
        <v>1</v>
      </c>
    </row>
    <row r="16" spans="1:3" ht="18" customHeight="1" x14ac:dyDescent="0.35">
      <c r="A16" s="8" t="s">
        <v>549</v>
      </c>
      <c r="B16" s="42">
        <v>461</v>
      </c>
      <c r="C16" s="42">
        <v>50</v>
      </c>
    </row>
    <row r="17" spans="1:3" ht="18" customHeight="1" x14ac:dyDescent="0.35">
      <c r="A17" s="8" t="s">
        <v>550</v>
      </c>
      <c r="B17" s="42">
        <v>23</v>
      </c>
      <c r="C17" s="42">
        <v>2</v>
      </c>
    </row>
    <row r="18" spans="1:3" ht="18" customHeight="1" x14ac:dyDescent="0.35">
      <c r="A18" s="54" t="s">
        <v>551</v>
      </c>
      <c r="B18" s="42">
        <v>61</v>
      </c>
      <c r="C18" s="42">
        <v>7</v>
      </c>
    </row>
    <row r="19" spans="1:3" ht="18" customHeight="1" x14ac:dyDescent="0.35">
      <c r="A19" s="54" t="s">
        <v>552</v>
      </c>
      <c r="B19" s="42">
        <v>68</v>
      </c>
      <c r="C19" s="42">
        <v>1</v>
      </c>
    </row>
    <row r="20" spans="1:3" ht="18" customHeight="1" x14ac:dyDescent="0.35">
      <c r="A20" s="54" t="s">
        <v>553</v>
      </c>
      <c r="B20" s="42">
        <v>552</v>
      </c>
      <c r="C20" s="42">
        <v>7</v>
      </c>
    </row>
    <row r="21" spans="1:3" ht="18" customHeight="1" x14ac:dyDescent="0.35">
      <c r="A21" s="8" t="s">
        <v>554</v>
      </c>
      <c r="B21" s="42">
        <v>1</v>
      </c>
      <c r="C21" s="42">
        <v>0</v>
      </c>
    </row>
    <row r="22" spans="1:3" ht="18" customHeight="1" x14ac:dyDescent="0.35">
      <c r="A22" s="8" t="s">
        <v>555</v>
      </c>
      <c r="B22" s="42">
        <v>195</v>
      </c>
      <c r="C22" s="42">
        <v>3</v>
      </c>
    </row>
    <row r="23" spans="1:3" ht="18" customHeight="1" x14ac:dyDescent="0.35">
      <c r="A23" s="57" t="s">
        <v>556</v>
      </c>
      <c r="B23" s="42">
        <v>990</v>
      </c>
      <c r="C23" s="42">
        <v>157</v>
      </c>
    </row>
    <row r="24" spans="1:3" ht="18" customHeight="1" x14ac:dyDescent="0.35">
      <c r="A24" s="57" t="s">
        <v>557</v>
      </c>
      <c r="B24" s="42">
        <v>14</v>
      </c>
      <c r="C24" s="42">
        <v>2</v>
      </c>
    </row>
    <row r="25" spans="1:3" ht="18" customHeight="1" x14ac:dyDescent="0.35">
      <c r="A25" s="57" t="s">
        <v>558</v>
      </c>
      <c r="B25" s="42">
        <v>1</v>
      </c>
      <c r="C25" s="42">
        <v>0</v>
      </c>
    </row>
    <row r="26" spans="1:3" ht="18" customHeight="1" x14ac:dyDescent="0.35">
      <c r="A26" s="57" t="s">
        <v>559</v>
      </c>
      <c r="B26" s="42">
        <v>50</v>
      </c>
      <c r="C26" s="42">
        <v>13</v>
      </c>
    </row>
    <row r="27" spans="1:3" ht="18" customHeight="1" x14ac:dyDescent="0.35">
      <c r="A27" s="57" t="s">
        <v>560</v>
      </c>
      <c r="B27" s="42">
        <v>2</v>
      </c>
      <c r="C27" s="42">
        <v>0</v>
      </c>
    </row>
    <row r="28" spans="1:3" ht="18" customHeight="1" x14ac:dyDescent="0.35">
      <c r="A28" s="57" t="s">
        <v>561</v>
      </c>
      <c r="B28" s="42">
        <v>7</v>
      </c>
      <c r="C28" s="42">
        <v>1</v>
      </c>
    </row>
    <row r="29" spans="1:3" ht="18" customHeight="1" x14ac:dyDescent="0.35">
      <c r="A29" s="57" t="s">
        <v>562</v>
      </c>
      <c r="B29" s="42">
        <v>0</v>
      </c>
      <c r="C29" s="42">
        <v>0</v>
      </c>
    </row>
    <row r="30" spans="1:3" ht="18" customHeight="1" x14ac:dyDescent="0.35">
      <c r="A30" s="57" t="s">
        <v>563</v>
      </c>
      <c r="B30" s="42">
        <v>6</v>
      </c>
      <c r="C30" s="42">
        <v>0</v>
      </c>
    </row>
    <row r="31" spans="1:3" ht="18" customHeight="1" x14ac:dyDescent="0.35">
      <c r="A31" s="57"/>
      <c r="B31" s="42"/>
      <c r="C31" s="42"/>
    </row>
    <row r="32" spans="1:3" ht="18" customHeight="1" x14ac:dyDescent="0.35">
      <c r="A32" s="57"/>
      <c r="B32" s="42"/>
      <c r="C32" s="42"/>
    </row>
    <row r="33" spans="1:3" ht="18" customHeight="1" x14ac:dyDescent="0.35">
      <c r="A33" s="57"/>
      <c r="B33" s="42"/>
      <c r="C33" s="42"/>
    </row>
    <row r="34" spans="1:3" ht="18" customHeight="1" x14ac:dyDescent="0.35">
      <c r="A34" s="57"/>
      <c r="B34" s="42"/>
      <c r="C34" s="42"/>
    </row>
    <row r="35" spans="1:3" ht="18" customHeight="1" x14ac:dyDescent="0.35">
      <c r="A35" s="8"/>
      <c r="B35" s="42"/>
      <c r="C35" s="42"/>
    </row>
    <row r="36" spans="1:3" ht="18" customHeight="1" thickBot="1" x14ac:dyDescent="0.4">
      <c r="A36" s="11" t="s">
        <v>44</v>
      </c>
      <c r="B36" s="46">
        <v>2790</v>
      </c>
      <c r="C36" s="46">
        <v>282</v>
      </c>
    </row>
    <row r="37" spans="1:3" ht="18" customHeight="1" thickTop="1" x14ac:dyDescent="0.35">
      <c r="A37" s="10" t="s">
        <v>11</v>
      </c>
      <c r="B37" s="42">
        <v>3580</v>
      </c>
      <c r="C37" s="42">
        <v>282</v>
      </c>
    </row>
  </sheetData>
  <phoneticPr fontId="5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/>
  </sheetViews>
  <sheetFormatPr defaultColWidth="8.875" defaultRowHeight="15.75" x14ac:dyDescent="0.3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30" x14ac:dyDescent="0.6">
      <c r="A1" s="1" t="s">
        <v>47</v>
      </c>
    </row>
    <row r="2" spans="1:11" ht="18.75" x14ac:dyDescent="0.4">
      <c r="A2" s="3" t="s">
        <v>440</v>
      </c>
    </row>
    <row r="3" spans="1:11" ht="18.75" x14ac:dyDescent="0.4">
      <c r="A3" s="3" t="s">
        <v>1</v>
      </c>
    </row>
    <row r="4" spans="1:11" ht="18.75" x14ac:dyDescent="0.4">
      <c r="K4" s="5" t="s">
        <v>598</v>
      </c>
    </row>
    <row r="5" spans="1:11" ht="22.5" customHeight="1" x14ac:dyDescent="0.35">
      <c r="A5" s="83" t="s">
        <v>27</v>
      </c>
      <c r="B5" s="85" t="s">
        <v>48</v>
      </c>
      <c r="C5" s="14"/>
      <c r="D5" s="83" t="s">
        <v>49</v>
      </c>
      <c r="E5" s="84" t="s">
        <v>50</v>
      </c>
      <c r="F5" s="83" t="s">
        <v>51</v>
      </c>
      <c r="G5" s="84" t="s">
        <v>52</v>
      </c>
      <c r="H5" s="85" t="s">
        <v>53</v>
      </c>
      <c r="I5" s="15"/>
      <c r="J5" s="16"/>
      <c r="K5" s="83" t="s">
        <v>31</v>
      </c>
    </row>
    <row r="6" spans="1:11" ht="22.5" customHeight="1" x14ac:dyDescent="0.35">
      <c r="A6" s="83"/>
      <c r="B6" s="83"/>
      <c r="C6" s="17" t="s">
        <v>54</v>
      </c>
      <c r="D6" s="83"/>
      <c r="E6" s="83"/>
      <c r="F6" s="83"/>
      <c r="G6" s="83"/>
      <c r="H6" s="83"/>
      <c r="I6" s="6" t="s">
        <v>55</v>
      </c>
      <c r="J6" s="6" t="s">
        <v>56</v>
      </c>
      <c r="K6" s="83"/>
    </row>
    <row r="7" spans="1:11" ht="18" customHeight="1" x14ac:dyDescent="0.35">
      <c r="A7" s="41" t="s">
        <v>57</v>
      </c>
      <c r="B7" s="42"/>
      <c r="C7" s="45"/>
      <c r="D7" s="42"/>
      <c r="E7" s="42"/>
      <c r="F7" s="42"/>
      <c r="G7" s="42"/>
      <c r="H7" s="42"/>
      <c r="I7" s="42"/>
      <c r="J7" s="42"/>
      <c r="K7" s="42"/>
    </row>
    <row r="8" spans="1:11" ht="18" customHeight="1" x14ac:dyDescent="0.35">
      <c r="A8" s="41" t="s">
        <v>58</v>
      </c>
      <c r="B8" s="42">
        <v>4099</v>
      </c>
      <c r="C8" s="45">
        <v>244</v>
      </c>
      <c r="D8" s="42">
        <v>4098</v>
      </c>
      <c r="E8" s="42">
        <v>0</v>
      </c>
      <c r="F8" s="42">
        <v>0</v>
      </c>
      <c r="G8" s="42">
        <v>1</v>
      </c>
      <c r="H8" s="42">
        <v>0</v>
      </c>
      <c r="I8" s="42">
        <v>0</v>
      </c>
      <c r="J8" s="42">
        <v>0</v>
      </c>
      <c r="K8" s="42">
        <v>0</v>
      </c>
    </row>
    <row r="9" spans="1:11" ht="18" customHeight="1" x14ac:dyDescent="0.35">
      <c r="A9" s="41" t="s">
        <v>59</v>
      </c>
      <c r="B9" s="42">
        <v>516</v>
      </c>
      <c r="C9" s="45">
        <v>95</v>
      </c>
      <c r="D9" s="42">
        <v>402</v>
      </c>
      <c r="E9" s="42">
        <v>75</v>
      </c>
      <c r="F9" s="42">
        <v>18</v>
      </c>
      <c r="G9" s="42">
        <v>22</v>
      </c>
      <c r="H9" s="42">
        <v>0</v>
      </c>
      <c r="I9" s="42">
        <v>0</v>
      </c>
      <c r="J9" s="42">
        <v>0</v>
      </c>
      <c r="K9" s="42">
        <v>0</v>
      </c>
    </row>
    <row r="10" spans="1:11" ht="18" customHeight="1" x14ac:dyDescent="0.35">
      <c r="A10" s="41" t="s">
        <v>60</v>
      </c>
      <c r="B10" s="42">
        <v>713</v>
      </c>
      <c r="C10" s="45">
        <v>57</v>
      </c>
      <c r="D10" s="42">
        <v>713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ht="18" customHeight="1" x14ac:dyDescent="0.35">
      <c r="A11" s="41" t="s">
        <v>61</v>
      </c>
      <c r="B11" s="42">
        <v>3347</v>
      </c>
      <c r="C11" s="45">
        <v>454</v>
      </c>
      <c r="D11" s="42">
        <v>2906</v>
      </c>
      <c r="E11" s="42">
        <v>0</v>
      </c>
      <c r="F11" s="42">
        <v>154</v>
      </c>
      <c r="G11" s="42">
        <v>215</v>
      </c>
      <c r="H11" s="42">
        <v>0</v>
      </c>
      <c r="I11" s="42">
        <v>0</v>
      </c>
      <c r="J11" s="42">
        <v>0</v>
      </c>
      <c r="K11" s="42">
        <v>72</v>
      </c>
    </row>
    <row r="12" spans="1:11" ht="18" customHeight="1" x14ac:dyDescent="0.35">
      <c r="A12" s="41" t="s">
        <v>62</v>
      </c>
      <c r="B12" s="42">
        <v>39046</v>
      </c>
      <c r="C12" s="45">
        <v>4305</v>
      </c>
      <c r="D12" s="42">
        <v>2133</v>
      </c>
      <c r="E12" s="42">
        <v>2641</v>
      </c>
      <c r="F12" s="42">
        <v>17973</v>
      </c>
      <c r="G12" s="42">
        <v>9770</v>
      </c>
      <c r="H12" s="42">
        <v>0</v>
      </c>
      <c r="I12" s="42">
        <v>0</v>
      </c>
      <c r="J12" s="42">
        <v>0</v>
      </c>
      <c r="K12" s="42">
        <v>6528</v>
      </c>
    </row>
    <row r="13" spans="1:11" ht="18" customHeight="1" x14ac:dyDescent="0.35">
      <c r="A13" s="41" t="s">
        <v>63</v>
      </c>
      <c r="B13" s="42">
        <v>86113</v>
      </c>
      <c r="C13" s="45">
        <v>5689</v>
      </c>
      <c r="D13" s="42">
        <v>60277</v>
      </c>
      <c r="E13" s="42">
        <v>23936</v>
      </c>
      <c r="F13" s="42">
        <v>242</v>
      </c>
      <c r="G13" s="42">
        <v>1624</v>
      </c>
      <c r="H13" s="42">
        <v>0</v>
      </c>
      <c r="I13" s="42">
        <v>0</v>
      </c>
      <c r="J13" s="42">
        <v>0</v>
      </c>
      <c r="K13" s="42">
        <v>33</v>
      </c>
    </row>
    <row r="14" spans="1:11" ht="18" customHeight="1" x14ac:dyDescent="0.35">
      <c r="A14" s="41" t="s">
        <v>64</v>
      </c>
      <c r="B14" s="42"/>
      <c r="C14" s="45"/>
      <c r="D14" s="42"/>
      <c r="E14" s="42"/>
      <c r="F14" s="42"/>
      <c r="G14" s="42"/>
      <c r="H14" s="42"/>
      <c r="I14" s="42"/>
      <c r="J14" s="42"/>
      <c r="K14" s="42"/>
    </row>
    <row r="15" spans="1:11" ht="18" customHeight="1" x14ac:dyDescent="0.35">
      <c r="A15" s="41" t="s">
        <v>65</v>
      </c>
      <c r="B15" s="42">
        <v>51487</v>
      </c>
      <c r="C15" s="45">
        <v>3304</v>
      </c>
      <c r="D15" s="42">
        <v>49266</v>
      </c>
      <c r="E15" s="42">
        <v>2013</v>
      </c>
      <c r="F15" s="42">
        <v>114</v>
      </c>
      <c r="G15" s="42">
        <v>94</v>
      </c>
      <c r="H15" s="42">
        <v>0</v>
      </c>
      <c r="I15" s="42">
        <v>0</v>
      </c>
      <c r="J15" s="42">
        <v>0</v>
      </c>
      <c r="K15" s="42">
        <v>0</v>
      </c>
    </row>
    <row r="16" spans="1:11" ht="18" customHeight="1" x14ac:dyDescent="0.35">
      <c r="A16" s="41" t="s">
        <v>66</v>
      </c>
      <c r="B16" s="42">
        <v>1877</v>
      </c>
      <c r="C16" s="45">
        <v>379</v>
      </c>
      <c r="D16" s="42">
        <v>1877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ht="18" customHeight="1" x14ac:dyDescent="0.35">
      <c r="A17" s="41" t="s">
        <v>67</v>
      </c>
      <c r="B17" s="42">
        <v>0</v>
      </c>
      <c r="C17" s="45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ht="18" customHeight="1" x14ac:dyDescent="0.35">
      <c r="A18" s="41" t="s">
        <v>63</v>
      </c>
      <c r="B18" s="42">
        <v>6127</v>
      </c>
      <c r="C18" s="45">
        <v>880</v>
      </c>
      <c r="D18" s="42">
        <v>82</v>
      </c>
      <c r="E18" s="42">
        <v>601</v>
      </c>
      <c r="F18" s="42">
        <v>965</v>
      </c>
      <c r="G18" s="42">
        <v>4480</v>
      </c>
      <c r="H18" s="42">
        <v>0</v>
      </c>
      <c r="I18" s="42">
        <v>0</v>
      </c>
      <c r="J18" s="42">
        <v>0</v>
      </c>
      <c r="K18" s="42">
        <v>0</v>
      </c>
    </row>
    <row r="19" spans="1:11" ht="18" customHeight="1" x14ac:dyDescent="0.35">
      <c r="A19" s="43" t="s">
        <v>68</v>
      </c>
      <c r="B19" s="42">
        <v>193326</v>
      </c>
      <c r="C19" s="45">
        <v>15407</v>
      </c>
      <c r="D19" s="42">
        <v>121754</v>
      </c>
      <c r="E19" s="42">
        <v>29267</v>
      </c>
      <c r="F19" s="42">
        <v>19466</v>
      </c>
      <c r="G19" s="42">
        <v>16207</v>
      </c>
      <c r="H19" s="42">
        <v>0</v>
      </c>
      <c r="I19" s="42">
        <v>0</v>
      </c>
      <c r="J19" s="42">
        <v>0</v>
      </c>
      <c r="K19" s="42">
        <v>6634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9370078740157483" right="0.39370078740157483" top="0.59055118110236227" bottom="0.39370078740157483" header="0.19685039370078741" footer="0.19685039370078741"/>
  <pageSetup paperSize="9" scale="51" orientation="portrait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/>
  </sheetViews>
  <sheetFormatPr defaultColWidth="8.875" defaultRowHeight="15.75" x14ac:dyDescent="0.35"/>
  <cols>
    <col min="1" max="1" width="22.875" style="2" customWidth="1"/>
    <col min="2" max="9" width="12.875" style="2" customWidth="1"/>
    <col min="10" max="16384" width="8.875" style="2"/>
  </cols>
  <sheetData>
    <row r="1" spans="1:9" ht="30" x14ac:dyDescent="0.6">
      <c r="A1" s="1" t="s">
        <v>69</v>
      </c>
    </row>
    <row r="2" spans="1:9" ht="18.75" x14ac:dyDescent="0.4">
      <c r="A2" s="3" t="s">
        <v>440</v>
      </c>
    </row>
    <row r="3" spans="1:9" ht="18.75" x14ac:dyDescent="0.4">
      <c r="A3" s="3" t="s">
        <v>1</v>
      </c>
    </row>
    <row r="4" spans="1:9" ht="18.75" x14ac:dyDescent="0.4">
      <c r="I4" s="5" t="s">
        <v>598</v>
      </c>
    </row>
    <row r="5" spans="1:9" ht="47.25" x14ac:dyDescent="0.35">
      <c r="A5" s="17" t="s">
        <v>48</v>
      </c>
      <c r="B5" s="6" t="s">
        <v>70</v>
      </c>
      <c r="C5" s="7" t="s">
        <v>71</v>
      </c>
      <c r="D5" s="7" t="s">
        <v>72</v>
      </c>
      <c r="E5" s="7" t="s">
        <v>73</v>
      </c>
      <c r="F5" s="7" t="s">
        <v>74</v>
      </c>
      <c r="G5" s="7" t="s">
        <v>75</v>
      </c>
      <c r="H5" s="6" t="s">
        <v>76</v>
      </c>
      <c r="I5" s="7" t="s">
        <v>77</v>
      </c>
    </row>
    <row r="6" spans="1:9" ht="18" customHeight="1" x14ac:dyDescent="0.35">
      <c r="A6" s="18">
        <v>193326</v>
      </c>
      <c r="B6" s="9">
        <v>123202</v>
      </c>
      <c r="C6" s="9">
        <v>33711</v>
      </c>
      <c r="D6" s="9">
        <v>26147</v>
      </c>
      <c r="E6" s="9">
        <v>2402</v>
      </c>
      <c r="F6" s="9">
        <v>2536</v>
      </c>
      <c r="G6" s="9">
        <v>1571</v>
      </c>
      <c r="H6" s="9">
        <v>3758</v>
      </c>
      <c r="I6" s="9"/>
    </row>
  </sheetData>
  <phoneticPr fontId="5"/>
  <pageMargins left="0.39370078740157483" right="0.39370078740157483" top="0.59055118110236227" bottom="0.39370078740157483" header="0.19685039370078741" footer="0.19685039370078741"/>
  <pageSetup paperSize="9" scale="69" fitToHeight="0" orientation="portrait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1.(1)⑥未収金の明細</vt:lpstr>
      <vt:lpstr>1.(1)⑦長期延滞債権の明細</vt:lpstr>
      <vt:lpstr>1.(2)①地方債等（借入先別）の明細</vt:lpstr>
      <vt:lpstr>1.(2)②地方債等（利率別）の明細</vt:lpstr>
      <vt:lpstr>1.(2)③地方債等（返済期間別）の明細</vt:lpstr>
      <vt:lpstr>1.(2)④特定の契約条項が付された地方債等の概要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貸借対照表(BS)</vt:lpstr>
      <vt:lpstr>行政コスト計算書(PL)</vt:lpstr>
      <vt:lpstr>純資産変動計算書(NW)</vt:lpstr>
      <vt:lpstr>資金収支計算書(CF)</vt:lpstr>
      <vt:lpstr>チェック</vt:lpstr>
      <vt:lpstr>'1.(1)①有形固定資産の明細'!Print_Titles</vt:lpstr>
      <vt:lpstr>'1.(1)②有形固定資産に係る行政目的別の明細'!Print_Titles</vt:lpstr>
      <vt:lpstr>'3.(1)財源の明細'!Print_Titles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2018-03-02T02:55:55Z</cp:lastPrinted>
  <dcterms:created xsi:type="dcterms:W3CDTF">2017-09-12T00:57:25Z</dcterms:created>
  <dcterms:modified xsi:type="dcterms:W3CDTF">2018-03-02T02:55:57Z</dcterms:modified>
</cp:coreProperties>
</file>